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9780" tabRatio="658" activeTab="0"/>
  </bookViews>
  <sheets>
    <sheet name="Лист1" sheetId="1" r:id="rId1"/>
    <sheet name="Лист2" sheetId="2" r:id="rId2"/>
    <sheet name="Лист3" sheetId="3" r:id="rId3"/>
  </sheets>
  <definedNames>
    <definedName name="OLE_LINK2" localSheetId="0">'Лист1'!#REF!</definedName>
    <definedName name="_xlnm.Print_Titles" localSheetId="0">'Лист1'!$2:$5</definedName>
    <definedName name="_xlnm.Print_Area" localSheetId="0">'Лист1'!$A$1:$AW$96</definedName>
  </definedNames>
  <calcPr fullCalcOnLoad="1"/>
</workbook>
</file>

<file path=xl/sharedStrings.xml><?xml version="1.0" encoding="utf-8"?>
<sst xmlns="http://schemas.openxmlformats.org/spreadsheetml/2006/main" count="213" uniqueCount="149">
  <si>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</si>
  <si>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</si>
  <si>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</si>
  <si>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</si>
  <si>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</si>
  <si>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</si>
  <si>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</si>
  <si>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</si>
  <si>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</si>
  <si>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</si>
  <si>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</si>
  <si>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</si>
  <si>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</t>
  </si>
  <si>
    <t>Ф</t>
  </si>
  <si>
    <t>% вып. к мес. плану</t>
  </si>
  <si>
    <t>Ожидаемый результат</t>
  </si>
  <si>
    <t>Информация о мероприятии (единица измерения)</t>
  </si>
  <si>
    <t>1</t>
  </si>
  <si>
    <t>Комментарий</t>
  </si>
  <si>
    <t>Организация работы по уплате налогов с использованием информационно-телекоммуникационных систем, банковских терминалов и т.д.</t>
  </si>
  <si>
    <t>выявление и постановка на учет лиц, осуществляющих предпринимательскую деятельность без регистрации</t>
  </si>
  <si>
    <t>Увеличение поступлений по налогу на доходы физических лиц</t>
  </si>
  <si>
    <t xml:space="preserve">Ведение  реестра работодателей выплачивающих заработную плату ниже МРОТ </t>
  </si>
  <si>
    <t>IV. Малый и средний бизнес</t>
  </si>
  <si>
    <t>Увеличение субъектов предпринимательской деятельности, поступления в бюджет дополнительных средств</t>
  </si>
  <si>
    <t>Увеличение поступлений от налогоплательщиков, применяющих специальные налоговые режимы, в 1,1 раза  по сравнению с 2014 годом</t>
  </si>
  <si>
    <t>Усиление работы по привлечению к административной ответственности юридических и физических лиц, допускающих административные нарушения в сфере природоохранного законодательства</t>
  </si>
  <si>
    <t>Увеличение  количества субъектов малого и среднего бизнеса по отдельным видам деятельности</t>
  </si>
  <si>
    <t xml:space="preserve">Актуализация сведений о правообладателях земельных участков и объектов недвижимости, обеспечение полноты базы программного продукта налоговых органов АИС «Налог-3» с присвоением федерального идентификатора (ФИД) </t>
  </si>
  <si>
    <t>Проведение информационной кампании с участием республиканских и местных СМИ (пресс-конференции, совместные брифинги, выступления в СМИ, публикации и т.п.), направленной на ориентирование населенияна получение (приобретение) прав собственности на земельные участки и имущество, являющиеся объектами налогообложения по земельному налогу и налогу на имущество физических лиц</t>
  </si>
  <si>
    <t>повышение грамотности населения в вопросах регистрации прав на земельные участки и объекты недвижимости</t>
  </si>
  <si>
    <t>Доведение ставок земельного налога до рекомендованных Правительством РД значений</t>
  </si>
  <si>
    <t xml:space="preserve">Принятие мер по повышению эффективности использования имущества, находящегося в собственности РД, в том числе имущества казны РД (предоставление в аренду или приватизация, реализация неиспользуемых земель, объектов недвижимости, иного движимого и недвижимого имущества).
Анализ и обеспечение поступлений дивидендов по акциям, принадлежащим республике и муниципальным образованиям, доходов от перечисления части чистой прибыли государственных и муниципальных унитарных предприятий.
Заслушивание на заседании Правительства РД отчетов представителей РД в ОАО с участием РД о результатах работы предприятий и принимаемых мерах по эффективному использованию государственной собственности РД
</t>
  </si>
  <si>
    <t>обеспечение поступления в запланированных объемах имущественного налога</t>
  </si>
  <si>
    <t>обеспечение поступления в запланированных объемах земельного налога</t>
  </si>
  <si>
    <t xml:space="preserve">подготовка и реализация плана мероприятий по увеличению неналоговых доходов в республиканский бюджет РД от использования государственного имущества (арендная плата, доходы от перечисления части чистой прибыли, поступление дивидендов),
повышение эффективности использования государственной собственности РД
</t>
  </si>
  <si>
    <t>5.1</t>
  </si>
  <si>
    <t>5.2</t>
  </si>
  <si>
    <t xml:space="preserve">Проведение работ по выявлению и пресечению использования работодателями схем минимизации налогообложения в виде выплаты неучтенной («теневой») заработной платы.
Проведение информационной работы с руководителями предприятий и индивидуальными предпринимателями-работодателями по стимулированию исключения «серых схем» оплаты труда
</t>
  </si>
  <si>
    <t>Анализ величины заработной платы в разрезе отраслей экономики. Выявление организаций, в том числе внебюджетной сферы, выплачивающих заработную плату ниже минимального размера оплаты труда</t>
  </si>
  <si>
    <t xml:space="preserve">Образование на республиканском и муниципальном уровнях постоянно действующих межведомственных комиссий по легализации неформальных трудовых отношений и выплаты «теневой зарплаты».
Представление информации о проведенной работе в Правительство РД
</t>
  </si>
  <si>
    <t>Проведение работы по повышению налоговой грамотности населения, в том числе в школах, вузах, молодежных центрах</t>
  </si>
  <si>
    <t>Выявление и постановка на налоговый учет лиц, осуществляющих предпринимательскую деятельность без соответствующей регистрации в налоговых органах</t>
  </si>
  <si>
    <t xml:space="preserve">Инвентаризация розничных рынков 
и торговых мест на рынках с целью выявления и принятия мер в отношении незаконно действующих рынков, лиц, осуществляющих на этих рынках предпринимательскую деятельность без соответствующей регистрации в налоговых органах
</t>
  </si>
  <si>
    <t>Инвентаризация организаций, индивидуальных предпринимателей, осуществляющих деятельность в сфере организации питания населения, праздничных мероприятий, проведения концертных мероприятий, на предмет государственной регистрации и постановки на налоговый учет, полноты и своевременности уплаты налоговых и других обязательных платежей, правомерности применения специальных налоговых режимов, наличия соответствующих разрешительных документов</t>
  </si>
  <si>
    <t>Доведение корректирующего коэффициента базовой доходности К2 для целей расчета единого налога на вмененный доход до значений, рекомендованных Правительством РД</t>
  </si>
  <si>
    <t>Подготовка и подписание Дагавтодортранс совместно с УФНС России по РД и МВД по РД, главами муниципальных районов и городских округов соглашений о сотрудничестве в области транспортного обслуживания населения в целях обеспечения полноты учета налогоплательщиков, занятых в сфере таксомоторных пассажирских перевозок</t>
  </si>
  <si>
    <t>Создание условий для сообщения гражданами информации о фактах выплат заработной платы в «конвертах», а также уклонения от налоговых платежей и злоупотреблениях должностным положением, имеющих коррупционную составляющую</t>
  </si>
  <si>
    <t>снижение уровня коррупции в сфере предпринимательства и контролирующих органах</t>
  </si>
  <si>
    <t xml:space="preserve"> актуализация сведений о  правообладателях земельных участках
</t>
  </si>
  <si>
    <t xml:space="preserve">  актуализация сведений о правообладателях объектов недвижимости
</t>
  </si>
  <si>
    <t>Инвентаризация земельных участков городского округа находящихся  в  собственности муниципального образования «Город Кизилюрт»</t>
  </si>
  <si>
    <t>Анализ поступления арендной платы от земельных участков</t>
  </si>
  <si>
    <t>Анализ поступления доходов от сдачи  имущества  в аренду</t>
  </si>
  <si>
    <t>Создание  межведомственной комиссии по определению численности неработающего населения, учитываемого при расчете объемов страховых взносов из республиканского бюджета</t>
  </si>
  <si>
    <t>Проведение ежедневных рейдов, обходов.</t>
  </si>
  <si>
    <t>Выявление неформальных трудовых отношений</t>
  </si>
  <si>
    <t>Широкое освещение в СМИ, усиление информационно-разъяснительной работы среди граждан о важности легализации трудовых отношений и «теневой» зарплаты, преимуществах «белой» зарплаты и недостатках зарплаты «в конвертах»</t>
  </si>
  <si>
    <t>18.1</t>
  </si>
  <si>
    <t>Создание специального раздела на сайте МО "Город Кизилюрт" , аккуантов в социальных сетях.</t>
  </si>
  <si>
    <t>Отслеживание ситуации о фактах выплат заработной платы в "конвертах"</t>
  </si>
  <si>
    <t>Наличие площадки для  приема обращений</t>
  </si>
  <si>
    <t>Ведение постоянного мониторинга, пресечение случаев "теневой зарплаты" и зпрплаты ниже МРОТ</t>
  </si>
  <si>
    <t xml:space="preserve">заключение соглашения, сотрудничество в области организации и контроля легковых таксомоторных пассажирских перевозок, увеличение поступлений налогов в местный бюджет
</t>
  </si>
  <si>
    <t>Наличие актуального земельного реестра</t>
  </si>
  <si>
    <t>повышение социальной защищенности работников в случае потери трудоспособности, при судебных спорах с работодателем, при выходе на пенсию, при получении имущественных и социальных вычетов по НДФЛ</t>
  </si>
  <si>
    <t>Принятие распоряжения главы администрации                               "О межведомственной рабочей  комиссии"</t>
  </si>
  <si>
    <t xml:space="preserve">увеличение поступлений от налогоплательщиков, применяющих специальные налоговые режимы на             </t>
  </si>
  <si>
    <t>Повышение деловой активности населения, в том числе в молодежной среде. Формирование запроса на организацию общественного контроля заходом реализации приоритетного проекта</t>
  </si>
  <si>
    <t>«Обеление» трудовых отношений, повышение социальной защищенности работников</t>
  </si>
  <si>
    <t>Принятие решения Собрания депутатов городского округа "Город  Кизилюрт"</t>
  </si>
  <si>
    <t>Проведение лекций,  треннингов, совещаний, телепередачи  с участием работников налоговой службы</t>
  </si>
  <si>
    <t>Увеличение неналоговых поступлений</t>
  </si>
  <si>
    <t>Отчет о ходе реализации приоритетного проекта развития РД «Обеление экономики» в МО "Город Кизилюрт"</t>
  </si>
  <si>
    <t>Поступление от ЕНВД в местный бюджет</t>
  </si>
  <si>
    <t>Постпуление налога в полном объеме</t>
  </si>
  <si>
    <t>2015 год</t>
  </si>
  <si>
    <t xml:space="preserve">Создание и поддержание в актуальном состоянии  информационного раздела на официальном сайте МО «Город Кизилюрт»  о регистрации прав собственности  ЗУ и ОКС </t>
  </si>
  <si>
    <t xml:space="preserve">odnoklassniki.ru </t>
  </si>
  <si>
    <t>facebook.com</t>
  </si>
  <si>
    <t xml:space="preserve">vkontake.com </t>
  </si>
  <si>
    <t>мо-кизилюрт.рф</t>
  </si>
  <si>
    <t>Расширение налогооблагаемой базы по имущественному и земельному налогам в 1,2   раза, или  на 4,53 млн. рублей по сравнению с 2014 годом.</t>
  </si>
  <si>
    <t>7 ИП</t>
  </si>
  <si>
    <t>19ИП</t>
  </si>
  <si>
    <t>12 ИП</t>
  </si>
  <si>
    <t>15 ИП</t>
  </si>
  <si>
    <t>13ИП</t>
  </si>
  <si>
    <t>обеспечение поступления НДФЛ  в запланированных объемах</t>
  </si>
  <si>
    <t xml:space="preserve"> Присвоение информационно¬адресных характеристик объектам налогооблажения в МО</t>
  </si>
  <si>
    <t xml:space="preserve"> Мероприятия, направленные на
снижение неформальной занятости населения в Республике Дагестан
</t>
  </si>
  <si>
    <t>разработка и принятие «дорожной карты» по конкретным мероприятиям с участием МВД по РД по борьбе с незаконной предпринимательской деятельностью</t>
  </si>
  <si>
    <t xml:space="preserve">  Усиление роли подразделений МВД по РД и УФНС России по РД в вопросе постановки на налоговый учет лиц, осуществляющих предпринимательскую деятельность без соответствующей регистрации</t>
  </si>
  <si>
    <t>Создание реестра продукции выпускаемой на территории МО для местных нужд</t>
  </si>
  <si>
    <t>Обеспечение контроля за ходом реализации постановления Правительства Российской Федерации от 23 декабря 2014 г. №1444 «О первоочередных мерах по обеспечению опережающего развития Республики Дагестан» и постановления Правительства Республики Дагестан от 11 февраля 2015 г. № 43 «О первоочередных мерах по обеспечению опережающего развития экономики и социальной стабильности Республики Дагестан»</t>
  </si>
  <si>
    <t xml:space="preserve">ускоренное социально-экономическое развитие, повышение качества услуг, снижение уровня дотационности республиканского бюджета
РД
</t>
  </si>
  <si>
    <t>1. (1)</t>
  </si>
  <si>
    <t>2. (2)</t>
  </si>
  <si>
    <t>3 (5)</t>
  </si>
  <si>
    <t>3.1</t>
  </si>
  <si>
    <t xml:space="preserve"> 3.2</t>
  </si>
  <si>
    <t>3.3</t>
  </si>
  <si>
    <t>3.4</t>
  </si>
  <si>
    <t xml:space="preserve">4. (6)              </t>
  </si>
  <si>
    <t xml:space="preserve">5.  (9)              </t>
  </si>
  <si>
    <t xml:space="preserve">6 (11)         </t>
  </si>
  <si>
    <t>7 (13)</t>
  </si>
  <si>
    <t>7.1</t>
  </si>
  <si>
    <t>7.2</t>
  </si>
  <si>
    <t>7.3</t>
  </si>
  <si>
    <t>8. (16)</t>
  </si>
  <si>
    <t>8.1</t>
  </si>
  <si>
    <t>10 (19)</t>
  </si>
  <si>
    <t xml:space="preserve">11 (20)           </t>
  </si>
  <si>
    <t>11.1</t>
  </si>
  <si>
    <t>11.2</t>
  </si>
  <si>
    <t xml:space="preserve"> 12 (21)</t>
  </si>
  <si>
    <t>12.1</t>
  </si>
  <si>
    <t xml:space="preserve"> 13 (22)</t>
  </si>
  <si>
    <t>24.1</t>
  </si>
  <si>
    <t>9. (17)</t>
  </si>
  <si>
    <t>14 (31)</t>
  </si>
  <si>
    <t>14.1</t>
  </si>
  <si>
    <t>14.2</t>
  </si>
  <si>
    <t xml:space="preserve">15 (27) </t>
  </si>
  <si>
    <t>16 (28)</t>
  </si>
  <si>
    <t>17 (29)</t>
  </si>
  <si>
    <t>18 (30)</t>
  </si>
  <si>
    <t>19 (31)</t>
  </si>
  <si>
    <t>20 (32)</t>
  </si>
  <si>
    <t>21 (34)</t>
  </si>
  <si>
    <t>22 (35)</t>
  </si>
  <si>
    <t xml:space="preserve"> 23 (36)</t>
  </si>
  <si>
    <t>24 (39)</t>
  </si>
  <si>
    <t>Мониторинг предоставления
органамиместного самоуправления
земельных участков субъектам
малого исреднего
предпринимательства по
упрощенной схеме</t>
  </si>
  <si>
    <t xml:space="preserve">внесение сведении по  
адресным характеристикам  
в ФИАС
</t>
  </si>
  <si>
    <t xml:space="preserve">35. Мониторинг предоставления
органами местного самоуправления земельных участков субъектам малого и среднего предпринимательства по упрощенной схеме
</t>
  </si>
  <si>
    <t xml:space="preserve">II. Расширение налоговой базы по налогу на имущество, земельному налогу,
транспортному налогу, увеличение поступлений неналоговых доходов
</t>
  </si>
  <si>
    <t xml:space="preserve"> III. Повышение поступлений налога на доходы физических лиц</t>
  </si>
  <si>
    <t>I. Активизация экономического роста и укрепление социальной стабильности</t>
  </si>
  <si>
    <t>№ п/п (104-П)</t>
  </si>
  <si>
    <t>Подготовка комплекса мер по
привлечению субъектов малого и среднего предпринимательства к конкурсам на осуществление закупок для государственных и муниципальных нужд</t>
  </si>
  <si>
    <t xml:space="preserve">Участие молодежных объединений: молодежный парламент, молодежная администрация и  "альянс" в рейдовых  мероприятиях совместно межведомственной рабочей группой </t>
  </si>
  <si>
    <t>п. 31 Соглашение о сотрудничестве с  Дагавтотрансом и УФНС  не поступало</t>
  </si>
  <si>
    <t>Проработка вопросов принятия и контроль за ходом реализации подпрограммы «Социально- экономическое развитие Республики Дагестан на 2015-2025 годы» государственной программы Российской Федерации «Развитие Северо-Кавказского федерального округа на период до 2025 года»</t>
  </si>
  <si>
    <t>Присвоено 54 адресных характеристик земельным участкам.</t>
  </si>
  <si>
    <t xml:space="preserve">Привлечение общественных и молодежных объединений
к реализации мероприятий приоритетного проекта развития РД «Обеление экономики» в части актуализации налоговой базы и выявления теневого предпринимательства 
</t>
  </si>
  <si>
    <t>с начала года выявлено более 120 лиц осуществлявщих предпринимательскую деятельность без регистрации в налоговом органе, из которых 95 встали на налоговый учет. Остальные прекратили деятельность.</t>
  </si>
  <si>
    <t>по п. 3 Обеспечено присвоение ФИД 2580 объектам недвижимости, и 1281 земельному участку. Исполнение в соответствии с дорожной картой 602%                                по ОКС  и 222  % по ЗУ.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</si>
</sst>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[$-FC19]d\ mmmm\ yyyy\ &quot;г.&quot;"/>
    <numFmt numFmtId="170" formatCode="0.00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40"/>
      <name val="Times New Roman"/>
      <family val="1"/>
    </font>
    <font>
      <sz val="16"/>
      <color indexed="40"/>
      <name val="Times New Roman"/>
      <family val="1"/>
    </font>
    <font>
      <i/>
      <sz val="14"/>
      <name val="Times New Roman"/>
      <family val="1"/>
    </font>
    <font>
      <sz val="12"/>
      <color indexed="13"/>
      <name val="Times New Roman"/>
      <family val="1"/>
    </font>
    <font>
      <sz val="12"/>
      <color indexed="10"/>
      <name val="Times New Roman"/>
      <family val="1"/>
    </font>
    <font>
      <sz val="12"/>
      <color indexed="50"/>
      <name val="Times New Roman"/>
      <family val="1"/>
    </font>
    <font>
      <sz val="12"/>
      <color indexed="1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.5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0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9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textRotation="90"/>
    </xf>
    <xf numFmtId="0" fontId="7" fillId="35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/>
    </xf>
    <xf numFmtId="0" fontId="7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textRotation="90"/>
    </xf>
    <xf numFmtId="3" fontId="2" fillId="34" borderId="10" xfId="0" applyNumberFormat="1" applyFont="1" applyFill="1" applyBorder="1" applyAlignment="1">
      <alignment horizontal="center" vertical="center" textRotation="90"/>
    </xf>
    <xf numFmtId="3" fontId="8" fillId="34" borderId="10" xfId="53" applyNumberFormat="1" applyFont="1" applyFill="1" applyBorder="1" applyAlignment="1">
      <alignment horizontal="center" vertical="center" textRotation="90"/>
      <protection/>
    </xf>
    <xf numFmtId="0" fontId="8" fillId="34" borderId="10" xfId="0" applyFont="1" applyFill="1" applyBorder="1" applyAlignment="1">
      <alignment horizontal="center" vertical="center" textRotation="90"/>
    </xf>
    <xf numFmtId="0" fontId="8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/>
    </xf>
    <xf numFmtId="9" fontId="7" fillId="34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vertical="center" wrapText="1"/>
    </xf>
    <xf numFmtId="49" fontId="14" fillId="0" borderId="10" xfId="0" applyNumberFormat="1" applyFont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9" fontId="7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9" fontId="21" fillId="0" borderId="11" xfId="0" applyNumberFormat="1" applyFont="1" applyFill="1" applyBorder="1" applyAlignment="1">
      <alignment horizontal="center" vertical="center" wrapText="1"/>
    </xf>
    <xf numFmtId="9" fontId="21" fillId="0" borderId="15" xfId="0" applyNumberFormat="1" applyFont="1" applyFill="1" applyBorder="1" applyAlignment="1">
      <alignment horizontal="center" vertical="center" wrapText="1"/>
    </xf>
    <xf numFmtId="9" fontId="21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/>
    </xf>
    <xf numFmtId="9" fontId="7" fillId="0" borderId="11" xfId="0" applyNumberFormat="1" applyFont="1" applyFill="1" applyBorder="1" applyAlignment="1">
      <alignment horizontal="center" vertical="center"/>
    </xf>
    <xf numFmtId="9" fontId="7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0" fontId="13" fillId="0" borderId="11" xfId="0" applyNumberFormat="1" applyFont="1" applyFill="1" applyBorder="1" applyAlignment="1">
      <alignment horizontal="center" vertical="center"/>
    </xf>
    <xf numFmtId="10" fontId="13" fillId="0" borderId="16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9" fontId="1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9" fontId="7" fillId="34" borderId="10" xfId="0" applyNumberFormat="1" applyFont="1" applyFill="1" applyBorder="1" applyAlignment="1">
      <alignment horizontal="center" vertical="center"/>
    </xf>
    <xf numFmtId="9" fontId="7" fillId="0" borderId="15" xfId="0" applyNumberFormat="1" applyFont="1" applyFill="1" applyBorder="1" applyAlignment="1">
      <alignment horizontal="center" vertical="center"/>
    </xf>
    <xf numFmtId="9" fontId="12" fillId="0" borderId="11" xfId="0" applyNumberFormat="1" applyFont="1" applyFill="1" applyBorder="1" applyAlignment="1">
      <alignment horizontal="center" vertical="center"/>
    </xf>
    <xf numFmtId="9" fontId="12" fillId="0" borderId="16" xfId="0" applyNumberFormat="1" applyFont="1" applyFill="1" applyBorder="1" applyAlignment="1">
      <alignment horizontal="center" vertical="center"/>
    </xf>
    <xf numFmtId="0" fontId="13" fillId="3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9" fontId="7" fillId="34" borderId="11" xfId="0" applyNumberFormat="1" applyFont="1" applyFill="1" applyBorder="1" applyAlignment="1">
      <alignment horizontal="center" vertical="center"/>
    </xf>
    <xf numFmtId="9" fontId="7" fillId="34" borderId="16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15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10" fontId="1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0" fontId="7" fillId="37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7"/>
  <sheetViews>
    <sheetView tabSelected="1" zoomScale="64" zoomScaleNormal="64" zoomScaleSheetLayoutView="47" workbookViewId="0" topLeftCell="A1">
      <pane ySplit="6" topLeftCell="A49" activePane="bottomLeft" state="frozen"/>
      <selection pane="topLeft" activeCell="A1" sqref="A1"/>
      <selection pane="bottomLeft" activeCell="U48" sqref="U48"/>
    </sheetView>
  </sheetViews>
  <sheetFormatPr defaultColWidth="9.140625" defaultRowHeight="15"/>
  <cols>
    <col min="1" max="1" width="9.421875" style="17" customWidth="1"/>
    <col min="2" max="2" width="44.421875" style="7" customWidth="1"/>
    <col min="3" max="6" width="8.7109375" style="13" customWidth="1"/>
    <col min="7" max="7" width="7.140625" style="13" customWidth="1"/>
    <col min="8" max="8" width="6.7109375" style="14" customWidth="1"/>
    <col min="9" max="9" width="7.7109375" style="13" customWidth="1"/>
    <col min="10" max="10" width="8.00390625" style="14" customWidth="1"/>
    <col min="11" max="11" width="7.7109375" style="13" customWidth="1"/>
    <col min="12" max="12" width="7.28125" style="14" customWidth="1"/>
    <col min="13" max="13" width="7.28125" style="13" customWidth="1"/>
    <col min="14" max="14" width="7.28125" style="14" customWidth="1"/>
    <col min="15" max="15" width="5.7109375" style="13" customWidth="1"/>
    <col min="16" max="16" width="5.7109375" style="14" customWidth="1"/>
    <col min="17" max="17" width="5.7109375" style="13" customWidth="1"/>
    <col min="18" max="18" width="5.7109375" style="14" customWidth="1"/>
    <col min="19" max="19" width="5.7109375" style="13" customWidth="1"/>
    <col min="20" max="20" width="5.7109375" style="14" customWidth="1"/>
    <col min="21" max="21" width="5.7109375" style="13" customWidth="1"/>
    <col min="22" max="22" width="5.7109375" style="14" customWidth="1"/>
    <col min="23" max="23" width="5.7109375" style="13" hidden="1" customWidth="1"/>
    <col min="24" max="24" width="5.7109375" style="14" hidden="1" customWidth="1"/>
    <col min="25" max="25" width="5.7109375" style="13" hidden="1" customWidth="1"/>
    <col min="26" max="26" width="5.7109375" style="14" hidden="1" customWidth="1"/>
    <col min="27" max="27" width="5.7109375" style="13" hidden="1" customWidth="1"/>
    <col min="28" max="28" width="5.7109375" style="14" hidden="1" customWidth="1"/>
    <col min="29" max="29" width="5.7109375" style="13" hidden="1" customWidth="1"/>
    <col min="30" max="30" width="5.7109375" style="14" hidden="1" customWidth="1"/>
    <col min="31" max="31" width="5.7109375" style="13" hidden="1" customWidth="1"/>
    <col min="32" max="32" width="5.7109375" style="14" hidden="1" customWidth="1"/>
    <col min="33" max="33" width="5.7109375" style="13" hidden="1" customWidth="1"/>
    <col min="34" max="34" width="5.7109375" style="14" hidden="1" customWidth="1"/>
    <col min="35" max="42" width="5.7109375" style="13" hidden="1" customWidth="1"/>
    <col min="43" max="43" width="7.00390625" style="13" hidden="1" customWidth="1"/>
    <col min="44" max="44" width="5.7109375" style="13" hidden="1" customWidth="1"/>
    <col min="45" max="45" width="6.7109375" style="13" hidden="1" customWidth="1"/>
    <col min="46" max="46" width="5.7109375" style="13" hidden="1" customWidth="1"/>
    <col min="47" max="47" width="8.28125" style="13" customWidth="1"/>
    <col min="48" max="48" width="9.28125" style="14" customWidth="1"/>
    <col min="49" max="49" width="29.140625" style="8" customWidth="1"/>
    <col min="50" max="16384" width="9.140625" style="2" customWidth="1"/>
  </cols>
  <sheetData>
    <row r="1" spans="1:49" ht="39" customHeight="1">
      <c r="A1" s="129" t="s">
        <v>73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</row>
    <row r="2" spans="1:49" ht="20.25" customHeight="1">
      <c r="A2" s="149" t="s">
        <v>140</v>
      </c>
      <c r="B2" s="64" t="s">
        <v>16</v>
      </c>
      <c r="C2" s="136" t="s">
        <v>0</v>
      </c>
      <c r="D2" s="138"/>
      <c r="E2" s="136" t="s">
        <v>1</v>
      </c>
      <c r="F2" s="138"/>
      <c r="G2" s="136" t="s">
        <v>2</v>
      </c>
      <c r="H2" s="137"/>
      <c r="I2" s="137"/>
      <c r="J2" s="139"/>
      <c r="K2" s="136" t="s">
        <v>3</v>
      </c>
      <c r="L2" s="137"/>
      <c r="M2" s="137"/>
      <c r="N2" s="139"/>
      <c r="O2" s="136" t="s">
        <v>4</v>
      </c>
      <c r="P2" s="137"/>
      <c r="Q2" s="137"/>
      <c r="R2" s="139"/>
      <c r="S2" s="136" t="s">
        <v>5</v>
      </c>
      <c r="T2" s="137"/>
      <c r="U2" s="137"/>
      <c r="V2" s="138"/>
      <c r="W2" s="136" t="s">
        <v>6</v>
      </c>
      <c r="X2" s="137"/>
      <c r="Y2" s="137"/>
      <c r="Z2" s="139"/>
      <c r="AA2" s="136" t="s">
        <v>7</v>
      </c>
      <c r="AB2" s="137"/>
      <c r="AC2" s="137"/>
      <c r="AD2" s="139"/>
      <c r="AE2" s="69" t="s">
        <v>8</v>
      </c>
      <c r="AF2" s="110"/>
      <c r="AG2" s="110"/>
      <c r="AH2" s="70"/>
      <c r="AI2" s="136" t="s">
        <v>9</v>
      </c>
      <c r="AJ2" s="137"/>
      <c r="AK2" s="137"/>
      <c r="AL2" s="139"/>
      <c r="AM2" s="136" t="s">
        <v>10</v>
      </c>
      <c r="AN2" s="137"/>
      <c r="AO2" s="137"/>
      <c r="AP2" s="139"/>
      <c r="AQ2" s="136" t="s">
        <v>11</v>
      </c>
      <c r="AR2" s="137"/>
      <c r="AS2" s="137"/>
      <c r="AT2" s="139"/>
      <c r="AU2" s="136" t="s">
        <v>76</v>
      </c>
      <c r="AV2" s="137"/>
      <c r="AW2" s="64" t="s">
        <v>15</v>
      </c>
    </row>
    <row r="3" spans="1:49" ht="26.25" customHeight="1">
      <c r="A3" s="150"/>
      <c r="B3" s="140"/>
      <c r="C3" s="18" t="s">
        <v>12</v>
      </c>
      <c r="D3" s="18" t="s">
        <v>13</v>
      </c>
      <c r="E3" s="18" t="s">
        <v>12</v>
      </c>
      <c r="F3" s="18" t="s">
        <v>13</v>
      </c>
      <c r="G3" s="18" t="s">
        <v>12</v>
      </c>
      <c r="H3" s="18" t="s">
        <v>13</v>
      </c>
      <c r="I3" s="18" t="s">
        <v>12</v>
      </c>
      <c r="J3" s="18" t="s">
        <v>13</v>
      </c>
      <c r="K3" s="18" t="s">
        <v>12</v>
      </c>
      <c r="L3" s="18" t="s">
        <v>13</v>
      </c>
      <c r="M3" s="18" t="s">
        <v>12</v>
      </c>
      <c r="N3" s="18" t="s">
        <v>13</v>
      </c>
      <c r="O3" s="18" t="s">
        <v>12</v>
      </c>
      <c r="P3" s="18" t="s">
        <v>13</v>
      </c>
      <c r="Q3" s="18" t="s">
        <v>12</v>
      </c>
      <c r="R3" s="18" t="s">
        <v>13</v>
      </c>
      <c r="S3" s="18" t="s">
        <v>12</v>
      </c>
      <c r="T3" s="18" t="s">
        <v>13</v>
      </c>
      <c r="U3" s="18" t="s">
        <v>12</v>
      </c>
      <c r="V3" s="18" t="s">
        <v>13</v>
      </c>
      <c r="W3" s="18" t="s">
        <v>12</v>
      </c>
      <c r="X3" s="18" t="s">
        <v>13</v>
      </c>
      <c r="Y3" s="18" t="s">
        <v>12</v>
      </c>
      <c r="Z3" s="18" t="s">
        <v>13</v>
      </c>
      <c r="AA3" s="18" t="s">
        <v>12</v>
      </c>
      <c r="AB3" s="18" t="s">
        <v>13</v>
      </c>
      <c r="AC3" s="18" t="s">
        <v>12</v>
      </c>
      <c r="AD3" s="18" t="s">
        <v>13</v>
      </c>
      <c r="AE3" s="18" t="s">
        <v>12</v>
      </c>
      <c r="AF3" s="18" t="s">
        <v>13</v>
      </c>
      <c r="AG3" s="18" t="s">
        <v>12</v>
      </c>
      <c r="AH3" s="18" t="s">
        <v>13</v>
      </c>
      <c r="AI3" s="18" t="s">
        <v>12</v>
      </c>
      <c r="AJ3" s="18" t="s">
        <v>13</v>
      </c>
      <c r="AK3" s="18" t="s">
        <v>12</v>
      </c>
      <c r="AL3" s="18" t="s">
        <v>13</v>
      </c>
      <c r="AM3" s="18" t="s">
        <v>12</v>
      </c>
      <c r="AN3" s="18" t="s">
        <v>13</v>
      </c>
      <c r="AO3" s="18" t="s">
        <v>12</v>
      </c>
      <c r="AP3" s="18" t="s">
        <v>13</v>
      </c>
      <c r="AQ3" s="18" t="s">
        <v>12</v>
      </c>
      <c r="AR3" s="18" t="s">
        <v>13</v>
      </c>
      <c r="AS3" s="18" t="s">
        <v>12</v>
      </c>
      <c r="AT3" s="18" t="s">
        <v>13</v>
      </c>
      <c r="AU3" s="19" t="s">
        <v>12</v>
      </c>
      <c r="AV3" s="19" t="s">
        <v>13</v>
      </c>
      <c r="AW3" s="140"/>
    </row>
    <row r="4" spans="1:49" ht="15.75" customHeight="1">
      <c r="A4" s="150"/>
      <c r="B4" s="140"/>
      <c r="C4" s="130" t="s">
        <v>14</v>
      </c>
      <c r="D4" s="132"/>
      <c r="E4" s="130" t="s">
        <v>14</v>
      </c>
      <c r="F4" s="132"/>
      <c r="G4" s="130" t="s">
        <v>14</v>
      </c>
      <c r="H4" s="131"/>
      <c r="I4" s="131"/>
      <c r="J4" s="143"/>
      <c r="K4" s="130" t="s">
        <v>14</v>
      </c>
      <c r="L4" s="131"/>
      <c r="M4" s="131"/>
      <c r="N4" s="143"/>
      <c r="O4" s="130" t="s">
        <v>14</v>
      </c>
      <c r="P4" s="131"/>
      <c r="Q4" s="131"/>
      <c r="R4" s="143"/>
      <c r="S4" s="130" t="s">
        <v>14</v>
      </c>
      <c r="T4" s="131"/>
      <c r="U4" s="131"/>
      <c r="V4" s="132"/>
      <c r="W4" s="130" t="s">
        <v>14</v>
      </c>
      <c r="X4" s="131"/>
      <c r="Y4" s="131"/>
      <c r="Z4" s="143"/>
      <c r="AA4" s="130" t="s">
        <v>14</v>
      </c>
      <c r="AB4" s="131"/>
      <c r="AC4" s="131"/>
      <c r="AD4" s="143"/>
      <c r="AE4" s="130" t="s">
        <v>14</v>
      </c>
      <c r="AF4" s="131"/>
      <c r="AG4" s="131"/>
      <c r="AH4" s="143"/>
      <c r="AI4" s="130" t="s">
        <v>14</v>
      </c>
      <c r="AJ4" s="131"/>
      <c r="AK4" s="131"/>
      <c r="AL4" s="143"/>
      <c r="AM4" s="130" t="s">
        <v>14</v>
      </c>
      <c r="AN4" s="131"/>
      <c r="AO4" s="131"/>
      <c r="AP4" s="143"/>
      <c r="AQ4" s="130" t="s">
        <v>14</v>
      </c>
      <c r="AR4" s="131"/>
      <c r="AS4" s="131"/>
      <c r="AT4" s="143"/>
      <c r="AU4" s="130" t="s">
        <v>14</v>
      </c>
      <c r="AV4" s="131"/>
      <c r="AW4" s="140"/>
    </row>
    <row r="5" spans="1:49" ht="18" customHeight="1">
      <c r="A5" s="151"/>
      <c r="B5" s="127"/>
      <c r="C5" s="133"/>
      <c r="D5" s="135"/>
      <c r="E5" s="133"/>
      <c r="F5" s="135"/>
      <c r="G5" s="144"/>
      <c r="H5" s="145"/>
      <c r="I5" s="145"/>
      <c r="J5" s="146"/>
      <c r="K5" s="144"/>
      <c r="L5" s="145"/>
      <c r="M5" s="145"/>
      <c r="N5" s="146"/>
      <c r="O5" s="144"/>
      <c r="P5" s="145"/>
      <c r="Q5" s="145"/>
      <c r="R5" s="146"/>
      <c r="S5" s="133"/>
      <c r="T5" s="134"/>
      <c r="U5" s="134"/>
      <c r="V5" s="135"/>
      <c r="W5" s="144"/>
      <c r="X5" s="145"/>
      <c r="Y5" s="145"/>
      <c r="Z5" s="146"/>
      <c r="AA5" s="144"/>
      <c r="AB5" s="145"/>
      <c r="AC5" s="145"/>
      <c r="AD5" s="146"/>
      <c r="AE5" s="144"/>
      <c r="AF5" s="145"/>
      <c r="AG5" s="145"/>
      <c r="AH5" s="146"/>
      <c r="AI5" s="144"/>
      <c r="AJ5" s="145"/>
      <c r="AK5" s="145"/>
      <c r="AL5" s="146"/>
      <c r="AM5" s="144"/>
      <c r="AN5" s="145"/>
      <c r="AO5" s="145"/>
      <c r="AP5" s="146"/>
      <c r="AQ5" s="144"/>
      <c r="AR5" s="145"/>
      <c r="AS5" s="145"/>
      <c r="AT5" s="146"/>
      <c r="AU5" s="144"/>
      <c r="AV5" s="145"/>
      <c r="AW5" s="127"/>
    </row>
    <row r="6" spans="1:49" s="5" customFormat="1" ht="21.75" customHeight="1">
      <c r="A6" s="15" t="s">
        <v>17</v>
      </c>
      <c r="B6" s="4">
        <v>2</v>
      </c>
      <c r="C6" s="9">
        <v>3</v>
      </c>
      <c r="D6" s="9">
        <v>4</v>
      </c>
      <c r="E6" s="9">
        <v>5</v>
      </c>
      <c r="F6" s="9">
        <v>6</v>
      </c>
      <c r="G6" s="141">
        <v>7</v>
      </c>
      <c r="H6" s="142"/>
      <c r="I6" s="141">
        <v>8</v>
      </c>
      <c r="J6" s="142"/>
      <c r="K6" s="141">
        <v>9</v>
      </c>
      <c r="L6" s="142"/>
      <c r="M6" s="141">
        <v>10</v>
      </c>
      <c r="N6" s="142"/>
      <c r="O6" s="141">
        <v>11</v>
      </c>
      <c r="P6" s="142"/>
      <c r="Q6" s="141">
        <v>12</v>
      </c>
      <c r="R6" s="142"/>
      <c r="S6" s="141">
        <v>13</v>
      </c>
      <c r="T6" s="142"/>
      <c r="U6" s="141">
        <v>14</v>
      </c>
      <c r="V6" s="142"/>
      <c r="W6" s="141">
        <v>15</v>
      </c>
      <c r="X6" s="142"/>
      <c r="Y6" s="141">
        <v>16</v>
      </c>
      <c r="Z6" s="142"/>
      <c r="AA6" s="141">
        <v>17</v>
      </c>
      <c r="AB6" s="142"/>
      <c r="AC6" s="141">
        <v>18</v>
      </c>
      <c r="AD6" s="142"/>
      <c r="AE6" s="141">
        <v>19</v>
      </c>
      <c r="AF6" s="142"/>
      <c r="AG6" s="141">
        <v>20</v>
      </c>
      <c r="AH6" s="142"/>
      <c r="AI6" s="141">
        <v>21</v>
      </c>
      <c r="AJ6" s="142"/>
      <c r="AK6" s="141">
        <v>22</v>
      </c>
      <c r="AL6" s="142"/>
      <c r="AM6" s="141">
        <v>23</v>
      </c>
      <c r="AN6" s="142"/>
      <c r="AO6" s="141">
        <v>24</v>
      </c>
      <c r="AP6" s="142"/>
      <c r="AQ6" s="141">
        <v>25</v>
      </c>
      <c r="AR6" s="142"/>
      <c r="AS6" s="141">
        <v>26</v>
      </c>
      <c r="AT6" s="142"/>
      <c r="AU6" s="10">
        <v>27</v>
      </c>
      <c r="AV6" s="11">
        <v>28</v>
      </c>
      <c r="AW6" s="4">
        <v>29</v>
      </c>
    </row>
    <row r="7" spans="1:49" s="5" customFormat="1" ht="21.75" customHeight="1">
      <c r="A7" s="66" t="s">
        <v>139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8"/>
    </row>
    <row r="8" spans="1:49" s="5" customFormat="1" ht="161.25" customHeight="1">
      <c r="A8" s="81" t="s">
        <v>96</v>
      </c>
      <c r="B8" s="86" t="s">
        <v>94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1"/>
      <c r="S8" s="36"/>
      <c r="T8" s="1"/>
      <c r="U8" s="36"/>
      <c r="V8" s="1"/>
      <c r="W8" s="36"/>
      <c r="X8" s="1"/>
      <c r="Y8" s="36"/>
      <c r="Z8" s="1"/>
      <c r="AA8" s="36"/>
      <c r="AB8" s="1"/>
      <c r="AC8" s="36"/>
      <c r="AD8" s="1"/>
      <c r="AE8" s="36"/>
      <c r="AF8" s="1"/>
      <c r="AG8" s="36"/>
      <c r="AH8" s="1"/>
      <c r="AI8" s="36"/>
      <c r="AJ8" s="1"/>
      <c r="AK8" s="36"/>
      <c r="AL8" s="1"/>
      <c r="AM8" s="36"/>
      <c r="AN8" s="1"/>
      <c r="AO8" s="36"/>
      <c r="AP8" s="1"/>
      <c r="AQ8" s="36"/>
      <c r="AR8" s="1"/>
      <c r="AS8" s="36"/>
      <c r="AT8" s="1"/>
      <c r="AU8" s="36"/>
      <c r="AV8" s="1"/>
      <c r="AW8" s="73" t="s">
        <v>95</v>
      </c>
    </row>
    <row r="9" spans="1:49" s="5" customFormat="1" ht="148.5" customHeight="1">
      <c r="A9" s="85"/>
      <c r="B9" s="86"/>
      <c r="C9" s="77"/>
      <c r="D9" s="78"/>
      <c r="E9" s="77"/>
      <c r="F9" s="78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7"/>
      <c r="AV9" s="78"/>
      <c r="AW9" s="74"/>
    </row>
    <row r="10" spans="1:49" s="5" customFormat="1" ht="99.75" customHeight="1">
      <c r="A10" s="80" t="s">
        <v>97</v>
      </c>
      <c r="B10" s="83" t="s">
        <v>144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1"/>
      <c r="S10" s="36"/>
      <c r="T10" s="1"/>
      <c r="U10" s="36"/>
      <c r="V10" s="1"/>
      <c r="W10" s="36"/>
      <c r="X10" s="1"/>
      <c r="Y10" s="36"/>
      <c r="Z10" s="1"/>
      <c r="AA10" s="36"/>
      <c r="AB10" s="1"/>
      <c r="AC10" s="36"/>
      <c r="AD10" s="1"/>
      <c r="AE10" s="36"/>
      <c r="AF10" s="1"/>
      <c r="AG10" s="36"/>
      <c r="AH10" s="1"/>
      <c r="AI10" s="36"/>
      <c r="AJ10" s="1"/>
      <c r="AK10" s="36"/>
      <c r="AL10" s="1"/>
      <c r="AM10" s="36"/>
      <c r="AN10" s="1"/>
      <c r="AO10" s="36"/>
      <c r="AP10" s="1"/>
      <c r="AQ10" s="36"/>
      <c r="AR10" s="1"/>
      <c r="AS10" s="36"/>
      <c r="AT10" s="1"/>
      <c r="AU10" s="36"/>
      <c r="AV10" s="1"/>
      <c r="AW10" s="83" t="s">
        <v>95</v>
      </c>
    </row>
    <row r="11" spans="1:49" s="5" customFormat="1" ht="80.25" customHeight="1">
      <c r="A11" s="80"/>
      <c r="B11" s="83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83"/>
    </row>
    <row r="12" spans="1:49" ht="49.5" customHeight="1">
      <c r="A12" s="79" t="s">
        <v>137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</row>
    <row r="13" spans="1:49" ht="169.5" customHeight="1">
      <c r="A13" s="16" t="s">
        <v>98</v>
      </c>
      <c r="B13" s="6" t="s">
        <v>28</v>
      </c>
      <c r="C13" s="36"/>
      <c r="D13" s="34"/>
      <c r="E13" s="36"/>
      <c r="F13" s="34"/>
      <c r="G13" s="36"/>
      <c r="H13" s="1"/>
      <c r="I13" s="36"/>
      <c r="J13" s="1"/>
      <c r="K13" s="36"/>
      <c r="L13" s="1"/>
      <c r="M13" s="36"/>
      <c r="N13" s="1"/>
      <c r="O13" s="36"/>
      <c r="P13" s="1"/>
      <c r="Q13" s="36"/>
      <c r="R13" s="1"/>
      <c r="S13" s="36"/>
      <c r="T13" s="1"/>
      <c r="U13" s="36"/>
      <c r="V13" s="1"/>
      <c r="W13" s="36"/>
      <c r="X13" s="1"/>
      <c r="Y13" s="36"/>
      <c r="Z13" s="1"/>
      <c r="AA13" s="36"/>
      <c r="AB13" s="1"/>
      <c r="AC13" s="36"/>
      <c r="AD13" s="1"/>
      <c r="AE13" s="36"/>
      <c r="AF13" s="1"/>
      <c r="AG13" s="36"/>
      <c r="AH13" s="1"/>
      <c r="AI13" s="36"/>
      <c r="AJ13" s="1"/>
      <c r="AK13" s="36"/>
      <c r="AL13" s="1"/>
      <c r="AM13" s="36"/>
      <c r="AN13" s="1"/>
      <c r="AO13" s="36"/>
      <c r="AP13" s="1"/>
      <c r="AQ13" s="36"/>
      <c r="AR13" s="1"/>
      <c r="AS13" s="36"/>
      <c r="AT13" s="1"/>
      <c r="AU13" s="36"/>
      <c r="AV13" s="1"/>
      <c r="AW13" s="83" t="s">
        <v>82</v>
      </c>
    </row>
    <row r="14" spans="1:49" ht="39.75" customHeight="1">
      <c r="A14" s="116" t="s">
        <v>99</v>
      </c>
      <c r="B14" s="124" t="s">
        <v>49</v>
      </c>
      <c r="C14" s="22">
        <v>107</v>
      </c>
      <c r="D14" s="26">
        <v>60</v>
      </c>
      <c r="E14" s="22">
        <v>107</v>
      </c>
      <c r="F14" s="26">
        <v>71</v>
      </c>
      <c r="G14" s="35">
        <v>54</v>
      </c>
      <c r="H14" s="21">
        <v>38</v>
      </c>
      <c r="I14" s="35">
        <v>53</v>
      </c>
      <c r="J14" s="21">
        <v>41</v>
      </c>
      <c r="K14" s="35">
        <v>54</v>
      </c>
      <c r="L14" s="172">
        <v>1185</v>
      </c>
      <c r="M14" s="35">
        <v>53</v>
      </c>
      <c r="N14" s="35">
        <v>1185</v>
      </c>
      <c r="O14" s="35">
        <v>54</v>
      </c>
      <c r="P14" s="35"/>
      <c r="Q14" s="35">
        <v>53</v>
      </c>
      <c r="R14" s="12"/>
      <c r="S14" s="35">
        <v>54</v>
      </c>
      <c r="T14" s="12"/>
      <c r="U14" s="35">
        <v>53</v>
      </c>
      <c r="V14" s="12"/>
      <c r="W14" s="35">
        <v>54</v>
      </c>
      <c r="X14" s="12"/>
      <c r="Y14" s="35">
        <v>53</v>
      </c>
      <c r="Z14" s="12"/>
      <c r="AA14" s="35">
        <v>54</v>
      </c>
      <c r="AB14" s="12"/>
      <c r="AC14" s="35">
        <v>53</v>
      </c>
      <c r="AD14" s="12"/>
      <c r="AE14" s="35">
        <v>54</v>
      </c>
      <c r="AF14" s="12"/>
      <c r="AG14" s="35">
        <v>53</v>
      </c>
      <c r="AH14" s="12"/>
      <c r="AI14" s="35">
        <v>54</v>
      </c>
      <c r="AJ14" s="12"/>
      <c r="AK14" s="35">
        <v>53</v>
      </c>
      <c r="AL14" s="12"/>
      <c r="AM14" s="35">
        <v>54</v>
      </c>
      <c r="AN14" s="12"/>
      <c r="AO14" s="35">
        <v>53</v>
      </c>
      <c r="AP14" s="12"/>
      <c r="AQ14" s="35">
        <v>54</v>
      </c>
      <c r="AR14" s="12"/>
      <c r="AS14" s="35">
        <v>53</v>
      </c>
      <c r="AT14" s="12"/>
      <c r="AU14" s="35">
        <f>C14+E14+G14+I14+K14+M14</f>
        <v>428</v>
      </c>
      <c r="AV14" s="172">
        <f>SUM(D14+F14+H14+J14+L14+N14+P14+R14+T14+V14+X14+Z14+AB14+AD14+AF14+AH14+AJ14+AL14+AN14+AP14+AR14+AT14)</f>
        <v>2580</v>
      </c>
      <c r="AW14" s="87"/>
    </row>
    <row r="15" spans="1:49" ht="46.5" customHeight="1">
      <c r="A15" s="125"/>
      <c r="B15" s="91"/>
      <c r="C15" s="76">
        <f>D14/C14</f>
        <v>0.5607476635514018</v>
      </c>
      <c r="D15" s="108"/>
      <c r="E15" s="76">
        <f>F14/E14</f>
        <v>0.6635514018691588</v>
      </c>
      <c r="F15" s="108"/>
      <c r="G15" s="77">
        <f>H14/G14</f>
        <v>0.7037037037037037</v>
      </c>
      <c r="H15" s="112"/>
      <c r="I15" s="77">
        <f>J14/I14</f>
        <v>0.7735849056603774</v>
      </c>
      <c r="J15" s="112"/>
      <c r="K15" s="77">
        <f>L14/K14</f>
        <v>21.944444444444443</v>
      </c>
      <c r="L15" s="112"/>
      <c r="M15" s="77">
        <f>N14/M14</f>
        <v>22.358490566037737</v>
      </c>
      <c r="N15" s="112"/>
      <c r="O15" s="77">
        <f>P14/O14</f>
        <v>0</v>
      </c>
      <c r="P15" s="112"/>
      <c r="Q15" s="77">
        <f>R14/Q14</f>
        <v>0</v>
      </c>
      <c r="R15" s="112"/>
      <c r="S15" s="77">
        <f>T14/S14</f>
        <v>0</v>
      </c>
      <c r="T15" s="112"/>
      <c r="U15" s="77">
        <f>V14/U14</f>
        <v>0</v>
      </c>
      <c r="V15" s="112"/>
      <c r="W15" s="77">
        <f>X14/W14</f>
        <v>0</v>
      </c>
      <c r="X15" s="112"/>
      <c r="Y15" s="77">
        <f>Z14/Y14</f>
        <v>0</v>
      </c>
      <c r="Z15" s="112"/>
      <c r="AA15" s="77">
        <f>AB14/AA14</f>
        <v>0</v>
      </c>
      <c r="AB15" s="112"/>
      <c r="AC15" s="77">
        <f>AD14/AC14</f>
        <v>0</v>
      </c>
      <c r="AD15" s="112"/>
      <c r="AE15" s="77">
        <f>AF14/AE14</f>
        <v>0</v>
      </c>
      <c r="AF15" s="112"/>
      <c r="AG15" s="77">
        <f>AH14/AG14</f>
        <v>0</v>
      </c>
      <c r="AH15" s="112"/>
      <c r="AI15" s="77">
        <f>AJ14/AI14</f>
        <v>0</v>
      </c>
      <c r="AJ15" s="112"/>
      <c r="AK15" s="77">
        <f>AL14/AK14</f>
        <v>0</v>
      </c>
      <c r="AL15" s="112"/>
      <c r="AM15" s="77">
        <f>AN14/AM14</f>
        <v>0</v>
      </c>
      <c r="AN15" s="112"/>
      <c r="AO15" s="77">
        <f>AP14/AO14</f>
        <v>0</v>
      </c>
      <c r="AP15" s="112"/>
      <c r="AQ15" s="77">
        <f>AR14/AQ14</f>
        <v>0</v>
      </c>
      <c r="AR15" s="112"/>
      <c r="AS15" s="77">
        <f>AT14/AS14</f>
        <v>0</v>
      </c>
      <c r="AT15" s="112"/>
      <c r="AU15" s="148">
        <f>AV14/AU14</f>
        <v>6.02803738317757</v>
      </c>
      <c r="AV15" s="148"/>
      <c r="AW15" s="87"/>
    </row>
    <row r="16" spans="1:49" ht="33" customHeight="1">
      <c r="A16" s="116" t="s">
        <v>100</v>
      </c>
      <c r="B16" s="124" t="s">
        <v>50</v>
      </c>
      <c r="C16" s="22">
        <v>104</v>
      </c>
      <c r="D16" s="26">
        <v>27</v>
      </c>
      <c r="E16" s="22">
        <v>104</v>
      </c>
      <c r="F16" s="26">
        <v>55</v>
      </c>
      <c r="G16" s="35">
        <v>92</v>
      </c>
      <c r="H16" s="21">
        <v>65</v>
      </c>
      <c r="I16" s="35">
        <v>93</v>
      </c>
      <c r="J16" s="21">
        <v>54</v>
      </c>
      <c r="K16" s="35">
        <v>92</v>
      </c>
      <c r="L16" s="172">
        <v>540</v>
      </c>
      <c r="M16" s="35">
        <v>93</v>
      </c>
      <c r="N16" s="35">
        <v>540</v>
      </c>
      <c r="O16" s="35">
        <v>92</v>
      </c>
      <c r="P16" s="35"/>
      <c r="Q16" s="35">
        <v>93</v>
      </c>
      <c r="R16" s="12"/>
      <c r="S16" s="35">
        <v>92</v>
      </c>
      <c r="T16" s="12"/>
      <c r="U16" s="35">
        <v>93</v>
      </c>
      <c r="V16" s="12"/>
      <c r="W16" s="35">
        <v>92</v>
      </c>
      <c r="X16" s="12"/>
      <c r="Y16" s="35">
        <v>93</v>
      </c>
      <c r="Z16" s="12"/>
      <c r="AA16" s="35">
        <v>92</v>
      </c>
      <c r="AB16" s="12"/>
      <c r="AC16" s="35">
        <v>93</v>
      </c>
      <c r="AD16" s="24"/>
      <c r="AE16" s="35">
        <v>92</v>
      </c>
      <c r="AF16" s="12"/>
      <c r="AG16" s="35">
        <v>93</v>
      </c>
      <c r="AH16" s="12"/>
      <c r="AI16" s="35">
        <v>92</v>
      </c>
      <c r="AJ16" s="12"/>
      <c r="AK16" s="35">
        <v>93</v>
      </c>
      <c r="AL16" s="12"/>
      <c r="AM16" s="35">
        <v>92</v>
      </c>
      <c r="AN16" s="12"/>
      <c r="AO16" s="35">
        <v>93</v>
      </c>
      <c r="AP16" s="12"/>
      <c r="AQ16" s="35">
        <v>92</v>
      </c>
      <c r="AR16" s="12"/>
      <c r="AS16" s="35">
        <v>93</v>
      </c>
      <c r="AT16" s="23"/>
      <c r="AU16" s="35">
        <f>C16+E16+G16+I16+K16+M16</f>
        <v>578</v>
      </c>
      <c r="AV16" s="172">
        <f>SUM(D16+F16+H16+J16+L16+N16+P16+R16+T16+V16+X16+Z16+AB16+AD16+AF16+AH16+AJ16+AL16+AN16+AP16+AR16+AT16)</f>
        <v>1281</v>
      </c>
      <c r="AW16" s="87"/>
    </row>
    <row r="17" spans="1:49" ht="36.75" customHeight="1">
      <c r="A17" s="125"/>
      <c r="B17" s="91"/>
      <c r="C17" s="76">
        <f>D16/C16</f>
        <v>0.25961538461538464</v>
      </c>
      <c r="D17" s="108"/>
      <c r="E17" s="76">
        <f>F16/E16</f>
        <v>0.5288461538461539</v>
      </c>
      <c r="F17" s="108"/>
      <c r="G17" s="77">
        <f>H16/G16</f>
        <v>0.7065217391304348</v>
      </c>
      <c r="H17" s="112"/>
      <c r="I17" s="77">
        <f>J16/I16</f>
        <v>0.5806451612903226</v>
      </c>
      <c r="J17" s="112"/>
      <c r="K17" s="77">
        <f>L16/K16</f>
        <v>5.869565217391305</v>
      </c>
      <c r="L17" s="112"/>
      <c r="M17" s="77">
        <f>N16/M16</f>
        <v>5.806451612903226</v>
      </c>
      <c r="N17" s="112"/>
      <c r="O17" s="77">
        <f>P16/O16</f>
        <v>0</v>
      </c>
      <c r="P17" s="112"/>
      <c r="Q17" s="77">
        <f>R16/Q16</f>
        <v>0</v>
      </c>
      <c r="R17" s="112"/>
      <c r="S17" s="77">
        <f>T16/S16</f>
        <v>0</v>
      </c>
      <c r="T17" s="112"/>
      <c r="U17" s="77">
        <f>V16/U16</f>
        <v>0</v>
      </c>
      <c r="V17" s="112"/>
      <c r="W17" s="77">
        <f>X16/W16</f>
        <v>0</v>
      </c>
      <c r="X17" s="112"/>
      <c r="Y17" s="77">
        <f>Z16/Y16</f>
        <v>0</v>
      </c>
      <c r="Z17" s="112"/>
      <c r="AA17" s="77">
        <f>AB16/AA16</f>
        <v>0</v>
      </c>
      <c r="AB17" s="112"/>
      <c r="AC17" s="77">
        <f>AD16/AC16</f>
        <v>0</v>
      </c>
      <c r="AD17" s="112"/>
      <c r="AE17" s="77">
        <f>AF16/AE16</f>
        <v>0</v>
      </c>
      <c r="AF17" s="112"/>
      <c r="AG17" s="77">
        <f>AH16/AG16</f>
        <v>0</v>
      </c>
      <c r="AH17" s="112"/>
      <c r="AI17" s="77">
        <f>AJ16/AI16</f>
        <v>0</v>
      </c>
      <c r="AJ17" s="112"/>
      <c r="AK17" s="77">
        <f>AL16/AK16</f>
        <v>0</v>
      </c>
      <c r="AL17" s="112"/>
      <c r="AM17" s="77">
        <f>AN16/AM16</f>
        <v>0</v>
      </c>
      <c r="AN17" s="112"/>
      <c r="AO17" s="77">
        <f>AP16/AO16</f>
        <v>0</v>
      </c>
      <c r="AP17" s="112"/>
      <c r="AQ17" s="77">
        <f>AR16/AQ16</f>
        <v>0</v>
      </c>
      <c r="AR17" s="112"/>
      <c r="AS17" s="77">
        <f>AT16/AS16</f>
        <v>0</v>
      </c>
      <c r="AT17" s="112"/>
      <c r="AU17" s="107">
        <f>AV16/AU16</f>
        <v>2.216262975778547</v>
      </c>
      <c r="AV17" s="107"/>
      <c r="AW17" s="87"/>
    </row>
    <row r="18" spans="1:49" ht="37.5" customHeight="1">
      <c r="A18" s="116" t="s">
        <v>101</v>
      </c>
      <c r="B18" s="124" t="s">
        <v>34</v>
      </c>
      <c r="C18" s="35">
        <v>659</v>
      </c>
      <c r="D18" s="21">
        <v>19</v>
      </c>
      <c r="E18" s="35">
        <v>1318</v>
      </c>
      <c r="F18" s="35">
        <v>2366</v>
      </c>
      <c r="G18" s="35">
        <f>1628/2</f>
        <v>814</v>
      </c>
      <c r="H18" s="35">
        <v>1386</v>
      </c>
      <c r="I18" s="35">
        <v>841</v>
      </c>
      <c r="J18" s="35">
        <v>2438</v>
      </c>
      <c r="K18" s="35">
        <f>1841/2</f>
        <v>920.5</v>
      </c>
      <c r="L18" s="35">
        <v>1551</v>
      </c>
      <c r="M18" s="35">
        <v>921</v>
      </c>
      <c r="N18" s="21">
        <v>105</v>
      </c>
      <c r="O18" s="35">
        <f>1395/2</f>
        <v>697.5</v>
      </c>
      <c r="P18" s="35"/>
      <c r="Q18" s="35">
        <v>698</v>
      </c>
      <c r="R18" s="12"/>
      <c r="S18" s="35">
        <f>1705/2</f>
        <v>852.5</v>
      </c>
      <c r="T18" s="12"/>
      <c r="U18" s="35">
        <v>853</v>
      </c>
      <c r="V18" s="12"/>
      <c r="W18" s="35">
        <f>1821/2</f>
        <v>910.5</v>
      </c>
      <c r="X18" s="12"/>
      <c r="Y18" s="35">
        <v>911</v>
      </c>
      <c r="Z18" s="12"/>
      <c r="AA18" s="35">
        <f>1259/2</f>
        <v>629.5</v>
      </c>
      <c r="AB18" s="12"/>
      <c r="AC18" s="35">
        <v>630</v>
      </c>
      <c r="AD18" s="12"/>
      <c r="AE18" s="35">
        <v>630</v>
      </c>
      <c r="AF18" s="12"/>
      <c r="AG18" s="35">
        <v>630</v>
      </c>
      <c r="AH18" s="12"/>
      <c r="AI18" s="35">
        <f>1860/2</f>
        <v>930</v>
      </c>
      <c r="AJ18" s="12"/>
      <c r="AK18" s="35">
        <v>930</v>
      </c>
      <c r="AL18" s="12"/>
      <c r="AM18" s="35">
        <f>1802/2</f>
        <v>901</v>
      </c>
      <c r="AN18" s="12"/>
      <c r="AO18" s="35">
        <v>901</v>
      </c>
      <c r="AP18" s="12"/>
      <c r="AQ18" s="35">
        <f>2829/2</f>
        <v>1414.5</v>
      </c>
      <c r="AR18" s="12"/>
      <c r="AS18" s="35">
        <v>1415</v>
      </c>
      <c r="AT18" s="12"/>
      <c r="AU18" s="35">
        <f>C18+E18+G18+I18+K18+M18</f>
        <v>5473.5</v>
      </c>
      <c r="AV18" s="35">
        <f>D18+F18+H18+J18+L18+N18</f>
        <v>7865</v>
      </c>
      <c r="AW18" s="87"/>
    </row>
    <row r="19" spans="1:49" ht="37.5" customHeight="1">
      <c r="A19" s="125"/>
      <c r="B19" s="91"/>
      <c r="C19" s="77">
        <f>D18/C18</f>
        <v>0.028831562974203338</v>
      </c>
      <c r="D19" s="78"/>
      <c r="E19" s="77">
        <f>F18/E18</f>
        <v>1.795144157814871</v>
      </c>
      <c r="F19" s="78"/>
      <c r="G19" s="77">
        <f>H18/G18</f>
        <v>1.7027027027027026</v>
      </c>
      <c r="H19" s="112"/>
      <c r="I19" s="77">
        <f>J18/I18</f>
        <v>2.8989298454221166</v>
      </c>
      <c r="J19" s="112"/>
      <c r="K19" s="77">
        <f>L18/K18</f>
        <v>1.6849538294405215</v>
      </c>
      <c r="L19" s="112"/>
      <c r="M19" s="77">
        <f>N18/M18</f>
        <v>0.11400651465798045</v>
      </c>
      <c r="N19" s="112"/>
      <c r="O19" s="77">
        <f>P18/O18</f>
        <v>0</v>
      </c>
      <c r="P19" s="112"/>
      <c r="Q19" s="77">
        <f>R18/Q18</f>
        <v>0</v>
      </c>
      <c r="R19" s="112"/>
      <c r="S19" s="77">
        <f>T18/S18</f>
        <v>0</v>
      </c>
      <c r="T19" s="112"/>
      <c r="U19" s="77">
        <f>V18/U18</f>
        <v>0</v>
      </c>
      <c r="V19" s="112"/>
      <c r="W19" s="77">
        <f>X18/W18</f>
        <v>0</v>
      </c>
      <c r="X19" s="112"/>
      <c r="Y19" s="77">
        <f>Z18/Y18</f>
        <v>0</v>
      </c>
      <c r="Z19" s="112"/>
      <c r="AA19" s="77">
        <f>AB18/AA18</f>
        <v>0</v>
      </c>
      <c r="AB19" s="112"/>
      <c r="AC19" s="77">
        <f>AD18/AC18</f>
        <v>0</v>
      </c>
      <c r="AD19" s="112"/>
      <c r="AE19" s="77">
        <f>AF18/AE18</f>
        <v>0</v>
      </c>
      <c r="AF19" s="112"/>
      <c r="AG19" s="77">
        <f>AH18/AG18</f>
        <v>0</v>
      </c>
      <c r="AH19" s="112"/>
      <c r="AI19" s="77">
        <f>AJ18/AI18</f>
        <v>0</v>
      </c>
      <c r="AJ19" s="112"/>
      <c r="AK19" s="77">
        <f>AL18/AK18</f>
        <v>0</v>
      </c>
      <c r="AL19" s="112"/>
      <c r="AM19" s="77">
        <f>AN18/AM18</f>
        <v>0</v>
      </c>
      <c r="AN19" s="112"/>
      <c r="AO19" s="77">
        <f>AP18/AO18</f>
        <v>0</v>
      </c>
      <c r="AP19" s="112"/>
      <c r="AQ19" s="77">
        <f>AR18/AQ18</f>
        <v>0</v>
      </c>
      <c r="AR19" s="112"/>
      <c r="AS19" s="77">
        <f>AT18/AS18</f>
        <v>0</v>
      </c>
      <c r="AT19" s="112"/>
      <c r="AU19" s="113">
        <f>AV18/AU18</f>
        <v>1.4369233579976248</v>
      </c>
      <c r="AV19" s="114"/>
      <c r="AW19" s="87"/>
    </row>
    <row r="20" spans="1:49" ht="36" customHeight="1">
      <c r="A20" s="116" t="s">
        <v>102</v>
      </c>
      <c r="B20" s="124" t="s">
        <v>33</v>
      </c>
      <c r="C20" s="35">
        <v>274</v>
      </c>
      <c r="D20" s="21">
        <v>79</v>
      </c>
      <c r="E20" s="35">
        <v>548</v>
      </c>
      <c r="F20" s="21">
        <v>77</v>
      </c>
      <c r="G20" s="35">
        <f>677/2</f>
        <v>338.5</v>
      </c>
      <c r="H20" s="21">
        <v>90</v>
      </c>
      <c r="I20" s="35">
        <v>339</v>
      </c>
      <c r="J20" s="21">
        <v>29</v>
      </c>
      <c r="K20" s="35">
        <f>766/2</f>
        <v>383</v>
      </c>
      <c r="L20" s="21">
        <v>33</v>
      </c>
      <c r="M20" s="35">
        <v>383</v>
      </c>
      <c r="N20" s="21">
        <v>13</v>
      </c>
      <c r="O20" s="35">
        <f>581/2</f>
        <v>290.5</v>
      </c>
      <c r="P20" s="35"/>
      <c r="Q20" s="35">
        <v>291</v>
      </c>
      <c r="R20" s="12"/>
      <c r="S20" s="35">
        <f>710/2</f>
        <v>355</v>
      </c>
      <c r="T20" s="12"/>
      <c r="U20" s="35">
        <v>335</v>
      </c>
      <c r="V20" s="12"/>
      <c r="W20" s="35">
        <f>758/2</f>
        <v>379</v>
      </c>
      <c r="X20" s="12"/>
      <c r="Y20" s="35">
        <v>379</v>
      </c>
      <c r="Z20" s="12"/>
      <c r="AA20" s="35">
        <f>524/2</f>
        <v>262</v>
      </c>
      <c r="AB20" s="12"/>
      <c r="AC20" s="35">
        <v>262</v>
      </c>
      <c r="AD20" s="12"/>
      <c r="AE20" s="35">
        <v>262</v>
      </c>
      <c r="AF20" s="12"/>
      <c r="AG20" s="35">
        <v>262</v>
      </c>
      <c r="AH20" s="12"/>
      <c r="AI20" s="35">
        <f>774/2</f>
        <v>387</v>
      </c>
      <c r="AJ20" s="12"/>
      <c r="AK20" s="35">
        <v>387</v>
      </c>
      <c r="AL20" s="12"/>
      <c r="AM20" s="35">
        <f>750/2</f>
        <v>375</v>
      </c>
      <c r="AN20" s="12"/>
      <c r="AO20" s="35">
        <v>375</v>
      </c>
      <c r="AP20" s="12"/>
      <c r="AQ20" s="35">
        <f>1177/2</f>
        <v>588.5</v>
      </c>
      <c r="AR20" s="12"/>
      <c r="AS20" s="35">
        <v>589</v>
      </c>
      <c r="AT20" s="12"/>
      <c r="AU20" s="35">
        <f>C20+E20+G20+I20+K20+M20</f>
        <v>2265.5</v>
      </c>
      <c r="AV20" s="21">
        <f>D20+F20+H20+J20+L20+N20+P20+R20+T20+V20+X20+Z20+AB20+AD20+AF20+AH20+AJ20+AL20+AN20+AP20+AR20+AT20</f>
        <v>321</v>
      </c>
      <c r="AW20" s="87"/>
    </row>
    <row r="21" spans="1:49" ht="42" customHeight="1">
      <c r="A21" s="125"/>
      <c r="B21" s="91"/>
      <c r="C21" s="77">
        <f>D20/C20</f>
        <v>0.28832116788321166</v>
      </c>
      <c r="D21" s="78"/>
      <c r="E21" s="77">
        <f>F20/E20</f>
        <v>0.14051094890510948</v>
      </c>
      <c r="F21" s="78"/>
      <c r="G21" s="77">
        <f>H20/G20</f>
        <v>0.2658788774002954</v>
      </c>
      <c r="H21" s="78"/>
      <c r="I21" s="77">
        <f>J20/I20</f>
        <v>0.0855457227138643</v>
      </c>
      <c r="J21" s="78"/>
      <c r="K21" s="77">
        <f>L20/K20</f>
        <v>0.08616187989556136</v>
      </c>
      <c r="L21" s="78"/>
      <c r="M21" s="77">
        <f>N20/M20</f>
        <v>0.033942558746736295</v>
      </c>
      <c r="N21" s="78"/>
      <c r="O21" s="77">
        <f>P20/O20</f>
        <v>0</v>
      </c>
      <c r="P21" s="78"/>
      <c r="Q21" s="77">
        <f>R20/Q20</f>
        <v>0</v>
      </c>
      <c r="R21" s="78"/>
      <c r="S21" s="77">
        <f>T20/S20</f>
        <v>0</v>
      </c>
      <c r="T21" s="78"/>
      <c r="U21" s="77">
        <f>V20/U20</f>
        <v>0</v>
      </c>
      <c r="V21" s="78"/>
      <c r="W21" s="77">
        <f>X20/W20</f>
        <v>0</v>
      </c>
      <c r="X21" s="78"/>
      <c r="Y21" s="77">
        <f>Z20/Y20</f>
        <v>0</v>
      </c>
      <c r="Z21" s="78"/>
      <c r="AA21" s="77">
        <f>AB20/AA20</f>
        <v>0</v>
      </c>
      <c r="AB21" s="78"/>
      <c r="AC21" s="77">
        <f>AD20/AC20</f>
        <v>0</v>
      </c>
      <c r="AD21" s="78"/>
      <c r="AE21" s="77">
        <f>AF20/AE20</f>
        <v>0</v>
      </c>
      <c r="AF21" s="78"/>
      <c r="AG21" s="77">
        <f>AH20/AG20</f>
        <v>0</v>
      </c>
      <c r="AH21" s="78"/>
      <c r="AI21" s="77">
        <f>AJ20/AI20</f>
        <v>0</v>
      </c>
      <c r="AJ21" s="78"/>
      <c r="AK21" s="77">
        <f>AL20/AK20</f>
        <v>0</v>
      </c>
      <c r="AL21" s="78"/>
      <c r="AM21" s="77">
        <f>AN20/AM20</f>
        <v>0</v>
      </c>
      <c r="AN21" s="78"/>
      <c r="AO21" s="77">
        <f>AP20/AO20</f>
        <v>0</v>
      </c>
      <c r="AP21" s="78"/>
      <c r="AQ21" s="77">
        <f>AR20/AQ20</f>
        <v>0</v>
      </c>
      <c r="AR21" s="78"/>
      <c r="AS21" s="77">
        <f>AT20/AS20</f>
        <v>0</v>
      </c>
      <c r="AT21" s="78"/>
      <c r="AU21" s="113">
        <f>AV20/AU20</f>
        <v>0.14169057603178106</v>
      </c>
      <c r="AV21" s="114"/>
      <c r="AW21" s="87"/>
    </row>
    <row r="22" spans="1:49" ht="42" customHeight="1">
      <c r="A22" s="52"/>
      <c r="B22" s="53" t="s">
        <v>18</v>
      </c>
      <c r="C22" s="58" t="s">
        <v>148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60"/>
    </row>
    <row r="23" spans="1:49" ht="42" customHeight="1">
      <c r="A23" s="81" t="s">
        <v>103</v>
      </c>
      <c r="B23" s="86" t="s">
        <v>89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50"/>
      <c r="Q23" s="36"/>
      <c r="R23" s="1"/>
      <c r="S23" s="36"/>
      <c r="T23" s="1"/>
      <c r="U23" s="36"/>
      <c r="V23" s="1"/>
      <c r="W23" s="36"/>
      <c r="X23" s="1"/>
      <c r="Y23" s="36"/>
      <c r="Z23" s="1"/>
      <c r="AA23" s="36"/>
      <c r="AB23" s="1"/>
      <c r="AC23" s="36"/>
      <c r="AD23" s="1"/>
      <c r="AE23" s="36"/>
      <c r="AF23" s="1"/>
      <c r="AG23" s="36"/>
      <c r="AH23" s="1"/>
      <c r="AI23" s="36"/>
      <c r="AJ23" s="1"/>
      <c r="AK23" s="36"/>
      <c r="AL23" s="1"/>
      <c r="AM23" s="36"/>
      <c r="AN23" s="1"/>
      <c r="AO23" s="36"/>
      <c r="AP23" s="1"/>
      <c r="AQ23" s="36"/>
      <c r="AR23" s="1"/>
      <c r="AS23" s="36"/>
      <c r="AT23" s="1"/>
      <c r="AU23" s="36"/>
      <c r="AV23" s="1"/>
      <c r="AW23" s="62" t="s">
        <v>135</v>
      </c>
    </row>
    <row r="24" spans="1:49" ht="42" customHeight="1">
      <c r="A24" s="82"/>
      <c r="B24" s="86"/>
      <c r="C24" s="88"/>
      <c r="D24" s="88"/>
      <c r="E24" s="69"/>
      <c r="F24" s="70"/>
      <c r="G24" s="77"/>
      <c r="H24" s="78"/>
      <c r="I24" s="77"/>
      <c r="J24" s="78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63"/>
    </row>
    <row r="25" spans="1:49" ht="42" customHeight="1">
      <c r="A25" s="49"/>
      <c r="B25" s="54" t="s">
        <v>18</v>
      </c>
      <c r="C25" s="173" t="s">
        <v>145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5"/>
    </row>
    <row r="26" spans="1:49" ht="98.25" customHeight="1">
      <c r="A26" s="81" t="s">
        <v>104</v>
      </c>
      <c r="B26" s="122" t="s">
        <v>29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50"/>
      <c r="Q26" s="36"/>
      <c r="R26" s="1"/>
      <c r="S26" s="36"/>
      <c r="T26" s="1"/>
      <c r="U26" s="36"/>
      <c r="V26" s="1"/>
      <c r="W26" s="36"/>
      <c r="X26" s="1"/>
      <c r="Y26" s="36"/>
      <c r="Z26" s="1"/>
      <c r="AA26" s="36"/>
      <c r="AB26" s="1"/>
      <c r="AC26" s="36"/>
      <c r="AD26" s="1"/>
      <c r="AE26" s="36"/>
      <c r="AF26" s="1"/>
      <c r="AG26" s="36"/>
      <c r="AH26" s="1"/>
      <c r="AI26" s="36"/>
      <c r="AJ26" s="1"/>
      <c r="AK26" s="36"/>
      <c r="AL26" s="1"/>
      <c r="AM26" s="36"/>
      <c r="AN26" s="1"/>
      <c r="AO26" s="36"/>
      <c r="AP26" s="1"/>
      <c r="AQ26" s="36"/>
      <c r="AR26" s="1"/>
      <c r="AS26" s="36"/>
      <c r="AT26" s="1"/>
      <c r="AU26" s="36"/>
      <c r="AV26" s="1"/>
      <c r="AW26" s="73" t="s">
        <v>30</v>
      </c>
    </row>
    <row r="27" spans="1:49" ht="200.25" customHeight="1">
      <c r="A27" s="82"/>
      <c r="B27" s="122"/>
      <c r="C27" s="88"/>
      <c r="D27" s="88"/>
      <c r="E27" s="69"/>
      <c r="F27" s="70"/>
      <c r="G27" s="77"/>
      <c r="H27" s="78"/>
      <c r="I27" s="77"/>
      <c r="J27" s="78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4"/>
    </row>
    <row r="28" spans="1:49" ht="47.25" customHeight="1">
      <c r="A28" s="116" t="s">
        <v>36</v>
      </c>
      <c r="B28" s="115" t="s">
        <v>19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50"/>
      <c r="Q28" s="36"/>
      <c r="R28" s="1"/>
      <c r="S28" s="36"/>
      <c r="T28" s="1"/>
      <c r="U28" s="36"/>
      <c r="V28" s="1"/>
      <c r="W28" s="36"/>
      <c r="X28" s="1"/>
      <c r="Y28" s="36"/>
      <c r="Z28" s="1"/>
      <c r="AA28" s="36"/>
      <c r="AB28" s="1"/>
      <c r="AC28" s="36"/>
      <c r="AD28" s="1"/>
      <c r="AE28" s="36"/>
      <c r="AF28" s="1"/>
      <c r="AG28" s="36"/>
      <c r="AH28" s="1"/>
      <c r="AI28" s="36"/>
      <c r="AJ28" s="1"/>
      <c r="AK28" s="36"/>
      <c r="AL28" s="1"/>
      <c r="AM28" s="36"/>
      <c r="AN28" s="1"/>
      <c r="AO28" s="36"/>
      <c r="AP28" s="1"/>
      <c r="AQ28" s="36"/>
      <c r="AR28" s="1"/>
      <c r="AS28" s="36"/>
      <c r="AT28" s="1"/>
      <c r="AU28" s="36"/>
      <c r="AV28" s="1"/>
      <c r="AW28" s="73"/>
    </row>
    <row r="29" spans="1:49" ht="51" customHeight="1">
      <c r="A29" s="116"/>
      <c r="B29" s="115"/>
      <c r="C29" s="77"/>
      <c r="D29" s="78"/>
      <c r="E29" s="77"/>
      <c r="F29" s="78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7"/>
      <c r="AV29" s="78"/>
      <c r="AW29" s="74"/>
    </row>
    <row r="30" spans="1:49" ht="61.5" customHeight="1">
      <c r="A30" s="158" t="s">
        <v>37</v>
      </c>
      <c r="B30" s="115" t="s">
        <v>77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50"/>
      <c r="Q30" s="36"/>
      <c r="R30" s="1"/>
      <c r="S30" s="36"/>
      <c r="T30" s="1"/>
      <c r="U30" s="36"/>
      <c r="V30" s="1"/>
      <c r="W30" s="36"/>
      <c r="X30" s="1"/>
      <c r="Y30" s="36"/>
      <c r="Z30" s="1"/>
      <c r="AA30" s="36"/>
      <c r="AB30" s="1"/>
      <c r="AC30" s="36"/>
      <c r="AD30" s="1"/>
      <c r="AE30" s="36"/>
      <c r="AF30" s="1"/>
      <c r="AG30" s="36"/>
      <c r="AH30" s="1"/>
      <c r="AI30" s="36"/>
      <c r="AJ30" s="1"/>
      <c r="AK30" s="36"/>
      <c r="AL30" s="1"/>
      <c r="AM30" s="36"/>
      <c r="AN30" s="1"/>
      <c r="AO30" s="36"/>
      <c r="AP30" s="1"/>
      <c r="AQ30" s="36"/>
      <c r="AR30" s="1"/>
      <c r="AS30" s="36"/>
      <c r="AT30" s="1"/>
      <c r="AU30" s="36"/>
      <c r="AV30" s="1"/>
      <c r="AW30" s="73"/>
    </row>
    <row r="31" spans="1:49" ht="53.25" customHeight="1">
      <c r="A31" s="85"/>
      <c r="B31" s="115"/>
      <c r="C31" s="77"/>
      <c r="D31" s="78"/>
      <c r="E31" s="77"/>
      <c r="F31" s="78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7"/>
      <c r="AV31" s="78"/>
      <c r="AW31" s="74"/>
    </row>
    <row r="32" spans="1:49" ht="110.25" customHeight="1">
      <c r="A32" s="81" t="s">
        <v>105</v>
      </c>
      <c r="B32" s="122" t="s">
        <v>31</v>
      </c>
      <c r="C32" s="36"/>
      <c r="D32" s="36"/>
      <c r="E32" s="34"/>
      <c r="F32" s="1"/>
      <c r="G32" s="1"/>
      <c r="H32" s="34"/>
      <c r="I32" s="34"/>
      <c r="J32" s="1"/>
      <c r="K32" s="1"/>
      <c r="L32" s="34"/>
      <c r="M32" s="34"/>
      <c r="N32" s="1"/>
      <c r="O32" s="1"/>
      <c r="P32" s="34"/>
      <c r="Q32" s="34"/>
      <c r="R32" s="1"/>
      <c r="S32" s="34"/>
      <c r="T32" s="34"/>
      <c r="U32" s="34"/>
      <c r="V32" s="1"/>
      <c r="W32" s="1"/>
      <c r="X32" s="34"/>
      <c r="Y32" s="34"/>
      <c r="Z32" s="1"/>
      <c r="AA32" s="1"/>
      <c r="AB32" s="34"/>
      <c r="AC32" s="34"/>
      <c r="AD32" s="1"/>
      <c r="AE32" s="1"/>
      <c r="AF32" s="34"/>
      <c r="AG32" s="34"/>
      <c r="AH32" s="1"/>
      <c r="AI32" s="1"/>
      <c r="AJ32" s="34"/>
      <c r="AK32" s="34"/>
      <c r="AL32" s="1"/>
      <c r="AM32" s="1"/>
      <c r="AN32" s="34"/>
      <c r="AO32" s="34"/>
      <c r="AP32" s="1"/>
      <c r="AQ32" s="1"/>
      <c r="AR32" s="34"/>
      <c r="AS32" s="34"/>
      <c r="AT32" s="1"/>
      <c r="AU32" s="36"/>
      <c r="AV32" s="39"/>
      <c r="AW32" s="73" t="s">
        <v>70</v>
      </c>
    </row>
    <row r="33" spans="1:49" ht="86.25" customHeight="1">
      <c r="A33" s="82"/>
      <c r="B33" s="122"/>
      <c r="C33" s="147">
        <v>1</v>
      </c>
      <c r="D33" s="147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96">
        <v>1</v>
      </c>
      <c r="AV33" s="171"/>
      <c r="AW33" s="74"/>
    </row>
    <row r="34" spans="1:49" ht="113.25" customHeight="1">
      <c r="A34" s="81" t="s">
        <v>106</v>
      </c>
      <c r="B34" s="122" t="s">
        <v>32</v>
      </c>
      <c r="C34" s="123"/>
      <c r="D34" s="111"/>
      <c r="E34" s="123"/>
      <c r="F34" s="111"/>
      <c r="G34" s="123"/>
      <c r="H34" s="111"/>
      <c r="I34" s="123"/>
      <c r="J34" s="111"/>
      <c r="K34" s="123"/>
      <c r="L34" s="111"/>
      <c r="M34" s="123"/>
      <c r="N34" s="111"/>
      <c r="O34" s="123"/>
      <c r="P34" s="111"/>
      <c r="Q34" s="123"/>
      <c r="R34" s="76"/>
      <c r="S34" s="123"/>
      <c r="T34" s="76"/>
      <c r="U34" s="123"/>
      <c r="V34" s="76"/>
      <c r="W34" s="123"/>
      <c r="X34" s="76"/>
      <c r="Y34" s="123"/>
      <c r="Z34" s="76"/>
      <c r="AA34" s="123"/>
      <c r="AB34" s="76"/>
      <c r="AC34" s="123"/>
      <c r="AD34" s="76"/>
      <c r="AE34" s="123"/>
      <c r="AF34" s="76"/>
      <c r="AG34" s="123"/>
      <c r="AH34" s="76"/>
      <c r="AI34" s="123"/>
      <c r="AJ34" s="76"/>
      <c r="AK34" s="123"/>
      <c r="AL34" s="76"/>
      <c r="AM34" s="123"/>
      <c r="AN34" s="76"/>
      <c r="AO34" s="123"/>
      <c r="AP34" s="76"/>
      <c r="AQ34" s="123"/>
      <c r="AR34" s="76"/>
      <c r="AS34" s="123"/>
      <c r="AT34" s="76"/>
      <c r="AU34" s="123"/>
      <c r="AV34" s="76"/>
      <c r="AW34" s="83" t="s">
        <v>35</v>
      </c>
    </row>
    <row r="35" spans="1:49" ht="64.5" customHeight="1">
      <c r="A35" s="159"/>
      <c r="B35" s="122"/>
      <c r="C35" s="123"/>
      <c r="D35" s="117"/>
      <c r="E35" s="123"/>
      <c r="F35" s="117"/>
      <c r="G35" s="123"/>
      <c r="H35" s="117"/>
      <c r="I35" s="123"/>
      <c r="J35" s="117"/>
      <c r="K35" s="123"/>
      <c r="L35" s="117"/>
      <c r="M35" s="123"/>
      <c r="N35" s="117"/>
      <c r="O35" s="123"/>
      <c r="P35" s="117"/>
      <c r="Q35" s="123"/>
      <c r="R35" s="102"/>
      <c r="S35" s="123"/>
      <c r="T35" s="102"/>
      <c r="U35" s="123"/>
      <c r="V35" s="102"/>
      <c r="W35" s="123"/>
      <c r="X35" s="102"/>
      <c r="Y35" s="123"/>
      <c r="Z35" s="102"/>
      <c r="AA35" s="123"/>
      <c r="AB35" s="102"/>
      <c r="AC35" s="123"/>
      <c r="AD35" s="102"/>
      <c r="AE35" s="123"/>
      <c r="AF35" s="102"/>
      <c r="AG35" s="123"/>
      <c r="AH35" s="102"/>
      <c r="AI35" s="123"/>
      <c r="AJ35" s="102"/>
      <c r="AK35" s="123"/>
      <c r="AL35" s="102"/>
      <c r="AM35" s="123"/>
      <c r="AN35" s="102"/>
      <c r="AO35" s="123"/>
      <c r="AP35" s="102"/>
      <c r="AQ35" s="123"/>
      <c r="AR35" s="102"/>
      <c r="AS35" s="123"/>
      <c r="AT35" s="102"/>
      <c r="AU35" s="123"/>
      <c r="AV35" s="102"/>
      <c r="AW35" s="83"/>
    </row>
    <row r="36" spans="1:49" ht="303" customHeight="1">
      <c r="A36" s="82"/>
      <c r="B36" s="122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40"/>
      <c r="AV36" s="38"/>
      <c r="AW36" s="83"/>
    </row>
    <row r="37" spans="1:49" ht="46.5" customHeight="1">
      <c r="A37" s="116" t="s">
        <v>107</v>
      </c>
      <c r="B37" s="115" t="s">
        <v>51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50"/>
      <c r="Q37" s="36"/>
      <c r="R37" s="1"/>
      <c r="S37" s="36"/>
      <c r="T37" s="1"/>
      <c r="U37" s="36"/>
      <c r="V37" s="1"/>
      <c r="W37" s="36"/>
      <c r="X37" s="1"/>
      <c r="Y37" s="36"/>
      <c r="Z37" s="1"/>
      <c r="AA37" s="36"/>
      <c r="AB37" s="1"/>
      <c r="AC37" s="36"/>
      <c r="AD37" s="1"/>
      <c r="AE37" s="36"/>
      <c r="AF37" s="1"/>
      <c r="AG37" s="36"/>
      <c r="AH37" s="1"/>
      <c r="AI37" s="36"/>
      <c r="AJ37" s="1"/>
      <c r="AK37" s="36"/>
      <c r="AL37" s="1"/>
      <c r="AM37" s="36"/>
      <c r="AN37" s="1"/>
      <c r="AO37" s="36"/>
      <c r="AP37" s="1"/>
      <c r="AQ37" s="36"/>
      <c r="AR37" s="1"/>
      <c r="AS37" s="36"/>
      <c r="AT37" s="1"/>
      <c r="AU37" s="36"/>
      <c r="AV37" s="1"/>
      <c r="AW37" s="83" t="s">
        <v>64</v>
      </c>
    </row>
    <row r="38" spans="1:49" ht="135" customHeight="1">
      <c r="A38" s="116"/>
      <c r="B38" s="115"/>
      <c r="C38" s="77"/>
      <c r="D38" s="78"/>
      <c r="E38" s="77"/>
      <c r="F38" s="78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7"/>
      <c r="AV38" s="78"/>
      <c r="AW38" s="83"/>
    </row>
    <row r="39" spans="1:49" ht="34.5" customHeight="1">
      <c r="A39" s="158" t="s">
        <v>108</v>
      </c>
      <c r="B39" s="94" t="s">
        <v>52</v>
      </c>
      <c r="C39" s="35">
        <v>190</v>
      </c>
      <c r="D39" s="35">
        <v>224</v>
      </c>
      <c r="E39" s="35">
        <v>215</v>
      </c>
      <c r="F39" s="35">
        <v>225</v>
      </c>
      <c r="G39" s="35">
        <v>215</v>
      </c>
      <c r="H39" s="35">
        <v>232</v>
      </c>
      <c r="I39" s="35"/>
      <c r="J39" s="35"/>
      <c r="K39" s="35"/>
      <c r="L39" s="35"/>
      <c r="M39" s="35"/>
      <c r="N39" s="35"/>
      <c r="O39" s="35"/>
      <c r="P39" s="35"/>
      <c r="Q39" s="35"/>
      <c r="R39" s="12"/>
      <c r="S39" s="35"/>
      <c r="T39" s="12"/>
      <c r="U39" s="35"/>
      <c r="V39" s="12"/>
      <c r="W39" s="35"/>
      <c r="X39" s="12"/>
      <c r="Y39" s="35"/>
      <c r="Z39" s="12"/>
      <c r="AA39" s="35"/>
      <c r="AB39" s="12"/>
      <c r="AC39" s="35"/>
      <c r="AD39" s="12"/>
      <c r="AE39" s="35"/>
      <c r="AF39" s="12"/>
      <c r="AG39" s="35"/>
      <c r="AH39" s="12"/>
      <c r="AI39" s="35"/>
      <c r="AJ39" s="12"/>
      <c r="AK39" s="35"/>
      <c r="AL39" s="12"/>
      <c r="AM39" s="35"/>
      <c r="AN39" s="12"/>
      <c r="AO39" s="35"/>
      <c r="AP39" s="12"/>
      <c r="AQ39" s="35"/>
      <c r="AR39" s="12"/>
      <c r="AS39" s="35"/>
      <c r="AT39" s="12"/>
      <c r="AU39" s="35">
        <f>C39+E39+G39</f>
        <v>620</v>
      </c>
      <c r="AV39" s="35">
        <f>SUM(D39+F39+H39+J39+L39+N39+P39+R39+T39+V39+X39+Z39+AB39+AD39+AF39+AH39+AJ39+AL39+AN39+AP39+AR39+AT39)</f>
        <v>681</v>
      </c>
      <c r="AW39" s="83" t="s">
        <v>72</v>
      </c>
    </row>
    <row r="40" spans="1:49" ht="35.25" customHeight="1">
      <c r="A40" s="160"/>
      <c r="B40" s="94"/>
      <c r="C40" s="76">
        <f>D39/C39</f>
        <v>1.1789473684210525</v>
      </c>
      <c r="D40" s="76"/>
      <c r="E40" s="76">
        <f>F39/E39</f>
        <v>1.0465116279069768</v>
      </c>
      <c r="F40" s="76"/>
      <c r="G40" s="76">
        <f>H39/G39</f>
        <v>1.0790697674418606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148">
        <f>AV39/AU39</f>
        <v>1.0983870967741935</v>
      </c>
      <c r="AV40" s="148"/>
      <c r="AW40" s="91"/>
    </row>
    <row r="41" spans="1:49" ht="40.5" customHeight="1">
      <c r="A41" s="158" t="s">
        <v>109</v>
      </c>
      <c r="B41" s="94" t="s">
        <v>53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12"/>
      <c r="S41" s="35"/>
      <c r="T41" s="12"/>
      <c r="U41" s="35"/>
      <c r="V41" s="12"/>
      <c r="W41" s="35"/>
      <c r="X41" s="12"/>
      <c r="Y41" s="35"/>
      <c r="Z41" s="12"/>
      <c r="AA41" s="35"/>
      <c r="AB41" s="12"/>
      <c r="AC41" s="35"/>
      <c r="AD41" s="12"/>
      <c r="AE41" s="35"/>
      <c r="AF41" s="12"/>
      <c r="AG41" s="35"/>
      <c r="AH41" s="12"/>
      <c r="AI41" s="35"/>
      <c r="AJ41" s="12"/>
      <c r="AK41" s="35"/>
      <c r="AL41" s="12"/>
      <c r="AM41" s="35"/>
      <c r="AN41" s="12"/>
      <c r="AO41" s="35"/>
      <c r="AP41" s="12"/>
      <c r="AQ41" s="35"/>
      <c r="AR41" s="12"/>
      <c r="AS41" s="35"/>
      <c r="AT41" s="12"/>
      <c r="AU41" s="35"/>
      <c r="AV41" s="12"/>
      <c r="AW41" s="83" t="s">
        <v>72</v>
      </c>
    </row>
    <row r="42" spans="1:49" ht="40.5" customHeight="1">
      <c r="A42" s="160"/>
      <c r="B42" s="94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1"/>
      <c r="AV42" s="1"/>
      <c r="AW42" s="91"/>
    </row>
    <row r="43" spans="1:49" ht="27" customHeight="1">
      <c r="A43" s="155" t="s">
        <v>138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7"/>
    </row>
    <row r="44" spans="1:49" ht="111.75" customHeight="1">
      <c r="A44" s="71" t="s">
        <v>110</v>
      </c>
      <c r="B44" s="75" t="s">
        <v>38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50"/>
      <c r="Q44" s="36"/>
      <c r="R44" s="1"/>
      <c r="S44" s="36"/>
      <c r="T44" s="1"/>
      <c r="U44" s="36"/>
      <c r="V44" s="1"/>
      <c r="W44" s="36"/>
      <c r="X44" s="1"/>
      <c r="Y44" s="36"/>
      <c r="Z44" s="1"/>
      <c r="AA44" s="36"/>
      <c r="AB44" s="1"/>
      <c r="AC44" s="36"/>
      <c r="AD44" s="1"/>
      <c r="AE44" s="36"/>
      <c r="AF44" s="1"/>
      <c r="AG44" s="36"/>
      <c r="AH44" s="1"/>
      <c r="AI44" s="36"/>
      <c r="AJ44" s="1"/>
      <c r="AK44" s="36"/>
      <c r="AL44" s="1"/>
      <c r="AM44" s="36"/>
      <c r="AN44" s="1"/>
      <c r="AO44" s="36"/>
      <c r="AP44" s="1"/>
      <c r="AQ44" s="36"/>
      <c r="AR44" s="1"/>
      <c r="AS44" s="36"/>
      <c r="AT44" s="1"/>
      <c r="AU44" s="36"/>
      <c r="AV44" s="1"/>
      <c r="AW44" s="75" t="s">
        <v>21</v>
      </c>
    </row>
    <row r="45" spans="1:49" ht="135.75" customHeight="1">
      <c r="A45" s="72"/>
      <c r="B45" s="91"/>
      <c r="C45" s="77"/>
      <c r="D45" s="78"/>
      <c r="E45" s="77"/>
      <c r="F45" s="78"/>
      <c r="G45" s="76"/>
      <c r="H45" s="76"/>
      <c r="I45" s="76"/>
      <c r="J45" s="76"/>
      <c r="K45" s="109"/>
      <c r="L45" s="109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1"/>
      <c r="AV45" s="1"/>
      <c r="AW45" s="91"/>
    </row>
    <row r="46" spans="1:49" ht="53.25" customHeight="1">
      <c r="A46" s="95" t="s">
        <v>111</v>
      </c>
      <c r="B46" s="126" t="s">
        <v>88</v>
      </c>
      <c r="C46" s="28">
        <v>1029</v>
      </c>
      <c r="D46" s="29">
        <v>1390.6808</v>
      </c>
      <c r="E46" s="30">
        <v>3759</v>
      </c>
      <c r="F46" s="27">
        <v>3369</v>
      </c>
      <c r="G46" s="30">
        <f>3982/2</f>
        <v>1991</v>
      </c>
      <c r="H46" s="27">
        <v>1223</v>
      </c>
      <c r="I46" s="30">
        <v>1991</v>
      </c>
      <c r="J46" s="27">
        <v>1564</v>
      </c>
      <c r="K46" s="30">
        <v>1835</v>
      </c>
      <c r="L46" s="30">
        <v>2220</v>
      </c>
      <c r="M46" s="30">
        <v>1835</v>
      </c>
      <c r="N46" s="27">
        <v>1594</v>
      </c>
      <c r="O46" s="30">
        <v>1745</v>
      </c>
      <c r="P46" s="176"/>
      <c r="Q46" s="30">
        <v>1745</v>
      </c>
      <c r="R46" s="25"/>
      <c r="S46" s="30">
        <v>2080</v>
      </c>
      <c r="T46" s="25"/>
      <c r="U46" s="30">
        <v>2081</v>
      </c>
      <c r="V46" s="25"/>
      <c r="W46" s="30">
        <v>1880</v>
      </c>
      <c r="X46" s="25"/>
      <c r="Y46" s="30">
        <v>1879</v>
      </c>
      <c r="Z46" s="25"/>
      <c r="AA46" s="30">
        <v>1521</v>
      </c>
      <c r="AB46" s="25"/>
      <c r="AC46" s="30">
        <v>1522</v>
      </c>
      <c r="AD46" s="25"/>
      <c r="AE46" s="30">
        <f>3132/2</f>
        <v>1566</v>
      </c>
      <c r="AF46" s="25"/>
      <c r="AG46" s="30">
        <v>1566</v>
      </c>
      <c r="AH46" s="25"/>
      <c r="AI46" s="30">
        <v>1835</v>
      </c>
      <c r="AJ46" s="25"/>
      <c r="AK46" s="30">
        <v>1834</v>
      </c>
      <c r="AL46" s="25"/>
      <c r="AM46" s="30">
        <v>1947</v>
      </c>
      <c r="AN46" s="25"/>
      <c r="AO46" s="30">
        <v>1946</v>
      </c>
      <c r="AP46" s="25"/>
      <c r="AQ46" s="30">
        <f>6936/2</f>
        <v>3468</v>
      </c>
      <c r="AR46" s="25"/>
      <c r="AS46" s="30">
        <v>3468</v>
      </c>
      <c r="AT46" s="25"/>
      <c r="AU46" s="20">
        <f>C46+E46+G46+I46+K46+M46</f>
        <v>12440</v>
      </c>
      <c r="AV46" s="46">
        <f>D46+F46+H46+J46+L46+N46</f>
        <v>11360.6808</v>
      </c>
      <c r="AW46" s="91"/>
    </row>
    <row r="47" spans="1:49" ht="54" customHeight="1">
      <c r="A47" s="125"/>
      <c r="B47" s="127"/>
      <c r="C47" s="128">
        <f>D46/C46</f>
        <v>1.351487657920311</v>
      </c>
      <c r="D47" s="108"/>
      <c r="E47" s="128">
        <f>F46/E46</f>
        <v>0.8962490023942538</v>
      </c>
      <c r="F47" s="108"/>
      <c r="G47" s="120">
        <f>H46/G46</f>
        <v>0.6142641888498243</v>
      </c>
      <c r="H47" s="121"/>
      <c r="I47" s="120">
        <f>J46/I46</f>
        <v>0.7855349070818685</v>
      </c>
      <c r="J47" s="121"/>
      <c r="K47" s="120">
        <f>L46/K46</f>
        <v>1.2098092643051772</v>
      </c>
      <c r="L47" s="121"/>
      <c r="M47" s="120">
        <f>N46/M46</f>
        <v>0.8686648501362397</v>
      </c>
      <c r="N47" s="121"/>
      <c r="O47" s="120">
        <f>P46/O46</f>
        <v>0</v>
      </c>
      <c r="P47" s="121"/>
      <c r="Q47" s="120">
        <f>R46/Q46</f>
        <v>0</v>
      </c>
      <c r="R47" s="121"/>
      <c r="S47" s="120">
        <f>T46/S46</f>
        <v>0</v>
      </c>
      <c r="T47" s="121"/>
      <c r="U47" s="120">
        <f>V46/U46</f>
        <v>0</v>
      </c>
      <c r="V47" s="121"/>
      <c r="W47" s="120">
        <f>X46/W46</f>
        <v>0</v>
      </c>
      <c r="X47" s="121"/>
      <c r="Y47" s="120">
        <f>Z46/Y46</f>
        <v>0</v>
      </c>
      <c r="Z47" s="121"/>
      <c r="AA47" s="120">
        <f>AB46/AA46</f>
        <v>0</v>
      </c>
      <c r="AB47" s="121"/>
      <c r="AC47" s="120">
        <f>AD46/AC46</f>
        <v>0</v>
      </c>
      <c r="AD47" s="121"/>
      <c r="AE47" s="120">
        <f>AF46/AE46</f>
        <v>0</v>
      </c>
      <c r="AF47" s="121"/>
      <c r="AG47" s="120">
        <f>AH46/AG46</f>
        <v>0</v>
      </c>
      <c r="AH47" s="121"/>
      <c r="AI47" s="120">
        <f>AJ46/AI46</f>
        <v>0</v>
      </c>
      <c r="AJ47" s="121"/>
      <c r="AK47" s="120">
        <f>AL46/AK46</f>
        <v>0</v>
      </c>
      <c r="AL47" s="121"/>
      <c r="AM47" s="120">
        <f>AN46/AM46</f>
        <v>0</v>
      </c>
      <c r="AN47" s="121"/>
      <c r="AO47" s="120">
        <f>AP46/AO46</f>
        <v>0</v>
      </c>
      <c r="AP47" s="121"/>
      <c r="AQ47" s="120">
        <f>AR46/AQ46</f>
        <v>0</v>
      </c>
      <c r="AR47" s="121"/>
      <c r="AS47" s="120">
        <f>AT46/AS46</f>
        <v>0</v>
      </c>
      <c r="AT47" s="121"/>
      <c r="AU47" s="89">
        <f>AV46/AU46</f>
        <v>0.9132380064308682</v>
      </c>
      <c r="AV47" s="90"/>
      <c r="AW47" s="91"/>
    </row>
    <row r="48" spans="1:49" ht="50.25" customHeight="1">
      <c r="A48" s="71" t="s">
        <v>120</v>
      </c>
      <c r="B48" s="75" t="s">
        <v>39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50"/>
      <c r="Q48" s="36"/>
      <c r="R48" s="1"/>
      <c r="S48" s="36"/>
      <c r="T48" s="1"/>
      <c r="U48" s="36"/>
      <c r="V48" s="1"/>
      <c r="W48" s="36"/>
      <c r="X48" s="1"/>
      <c r="Y48" s="36"/>
      <c r="Z48" s="1"/>
      <c r="AA48" s="36"/>
      <c r="AB48" s="1"/>
      <c r="AC48" s="36"/>
      <c r="AD48" s="1"/>
      <c r="AE48" s="36"/>
      <c r="AF48" s="1"/>
      <c r="AG48" s="36"/>
      <c r="AH48" s="1"/>
      <c r="AI48" s="36"/>
      <c r="AJ48" s="1"/>
      <c r="AK48" s="36"/>
      <c r="AL48" s="1"/>
      <c r="AM48" s="36"/>
      <c r="AN48" s="1"/>
      <c r="AO48" s="36"/>
      <c r="AP48" s="1"/>
      <c r="AQ48" s="36"/>
      <c r="AR48" s="1"/>
      <c r="AS48" s="36"/>
      <c r="AT48" s="1"/>
      <c r="AU48" s="36"/>
      <c r="AV48" s="1"/>
      <c r="AW48" s="75" t="s">
        <v>22</v>
      </c>
    </row>
    <row r="49" spans="1:49" ht="171.75" customHeight="1">
      <c r="A49" s="72"/>
      <c r="B49" s="91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7"/>
      <c r="AV49" s="78"/>
      <c r="AW49" s="91"/>
    </row>
    <row r="50" spans="1:49" ht="102.75" customHeight="1">
      <c r="A50" s="71" t="s">
        <v>112</v>
      </c>
      <c r="B50" s="75" t="s">
        <v>57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50"/>
      <c r="Q50" s="36"/>
      <c r="R50" s="1"/>
      <c r="S50" s="36"/>
      <c r="T50" s="1"/>
      <c r="U50" s="36"/>
      <c r="V50" s="1"/>
      <c r="W50" s="36"/>
      <c r="X50" s="1"/>
      <c r="Y50" s="36"/>
      <c r="Z50" s="1"/>
      <c r="AA50" s="36"/>
      <c r="AB50" s="1"/>
      <c r="AC50" s="36"/>
      <c r="AD50" s="1"/>
      <c r="AE50" s="36"/>
      <c r="AF50" s="1"/>
      <c r="AG50" s="36"/>
      <c r="AH50" s="1"/>
      <c r="AI50" s="36"/>
      <c r="AJ50" s="1"/>
      <c r="AK50" s="36"/>
      <c r="AL50" s="1"/>
      <c r="AM50" s="36"/>
      <c r="AN50" s="1"/>
      <c r="AO50" s="36"/>
      <c r="AP50" s="1"/>
      <c r="AQ50" s="36"/>
      <c r="AR50" s="1"/>
      <c r="AS50" s="36"/>
      <c r="AT50" s="1"/>
      <c r="AU50" s="36"/>
      <c r="AV50" s="1"/>
      <c r="AW50" s="75" t="s">
        <v>65</v>
      </c>
    </row>
    <row r="51" spans="1:49" ht="142.5" customHeight="1">
      <c r="A51" s="72"/>
      <c r="B51" s="91"/>
      <c r="C51" s="77"/>
      <c r="D51" s="78"/>
      <c r="E51" s="77"/>
      <c r="F51" s="78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7"/>
      <c r="AV51" s="78"/>
      <c r="AW51" s="91"/>
    </row>
    <row r="52" spans="1:49" ht="110.25" customHeight="1">
      <c r="A52" s="71" t="s">
        <v>113</v>
      </c>
      <c r="B52" s="64" t="s">
        <v>40</v>
      </c>
      <c r="C52" s="36"/>
      <c r="D52" s="36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6"/>
      <c r="AV52" s="36"/>
      <c r="AW52" s="3" t="s">
        <v>69</v>
      </c>
    </row>
    <row r="53" spans="1:49" ht="82.5" customHeight="1">
      <c r="A53" s="72"/>
      <c r="B53" s="65"/>
      <c r="C53" s="118">
        <v>1</v>
      </c>
      <c r="D53" s="119"/>
      <c r="E53" s="77"/>
      <c r="F53" s="78"/>
      <c r="G53" s="69"/>
      <c r="H53" s="70"/>
      <c r="I53" s="69"/>
      <c r="J53" s="70"/>
      <c r="K53" s="69"/>
      <c r="L53" s="70"/>
      <c r="M53" s="69"/>
      <c r="N53" s="70"/>
      <c r="O53" s="69"/>
      <c r="P53" s="70"/>
      <c r="Q53" s="69"/>
      <c r="R53" s="70"/>
      <c r="S53" s="69"/>
      <c r="T53" s="70"/>
      <c r="U53" s="69"/>
      <c r="V53" s="70"/>
      <c r="W53" s="69"/>
      <c r="X53" s="70"/>
      <c r="Y53" s="69"/>
      <c r="Z53" s="70"/>
      <c r="AA53" s="69"/>
      <c r="AB53" s="70"/>
      <c r="AC53" s="69"/>
      <c r="AD53" s="70"/>
      <c r="AE53" s="69"/>
      <c r="AF53" s="70"/>
      <c r="AG53" s="69"/>
      <c r="AH53" s="70"/>
      <c r="AI53" s="69"/>
      <c r="AJ53" s="70"/>
      <c r="AK53" s="69"/>
      <c r="AL53" s="70"/>
      <c r="AM53" s="69"/>
      <c r="AN53" s="70"/>
      <c r="AO53" s="69"/>
      <c r="AP53" s="70"/>
      <c r="AQ53" s="69"/>
      <c r="AR53" s="70"/>
      <c r="AS53" s="69"/>
      <c r="AT53" s="70"/>
      <c r="AU53" s="96">
        <v>1</v>
      </c>
      <c r="AV53" s="97"/>
      <c r="AW53" s="3"/>
    </row>
    <row r="54" spans="1:49" ht="61.5" customHeight="1">
      <c r="A54" s="95" t="s">
        <v>114</v>
      </c>
      <c r="B54" s="94" t="s">
        <v>54</v>
      </c>
      <c r="C54" s="36"/>
      <c r="D54" s="3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36"/>
      <c r="AV54" s="36"/>
      <c r="AW54" s="75" t="s">
        <v>66</v>
      </c>
    </row>
    <row r="55" spans="1:49" ht="70.5" customHeight="1">
      <c r="A55" s="95"/>
      <c r="B55" s="94"/>
      <c r="C55" s="111">
        <v>1</v>
      </c>
      <c r="D55" s="111"/>
      <c r="E55" s="1"/>
      <c r="F55" s="1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113">
        <v>1</v>
      </c>
      <c r="AV55" s="114"/>
      <c r="AW55" s="75"/>
    </row>
    <row r="56" spans="1:49" ht="46.5" customHeight="1">
      <c r="A56" s="95" t="s">
        <v>115</v>
      </c>
      <c r="B56" s="94" t="s">
        <v>55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50"/>
      <c r="Q56" s="36"/>
      <c r="R56" s="1"/>
      <c r="S56" s="36"/>
      <c r="T56" s="1"/>
      <c r="U56" s="36"/>
      <c r="V56" s="1"/>
      <c r="W56" s="36"/>
      <c r="X56" s="1"/>
      <c r="Y56" s="36"/>
      <c r="Z56" s="1"/>
      <c r="AA56" s="36"/>
      <c r="AB56" s="1"/>
      <c r="AC56" s="36"/>
      <c r="AD56" s="1"/>
      <c r="AE56" s="36"/>
      <c r="AF56" s="1"/>
      <c r="AG56" s="36"/>
      <c r="AH56" s="1"/>
      <c r="AI56" s="36"/>
      <c r="AJ56" s="1"/>
      <c r="AK56" s="36"/>
      <c r="AL56" s="1"/>
      <c r="AM56" s="36"/>
      <c r="AN56" s="1"/>
      <c r="AO56" s="36"/>
      <c r="AP56" s="1"/>
      <c r="AQ56" s="36"/>
      <c r="AR56" s="1"/>
      <c r="AS56" s="36"/>
      <c r="AT56" s="1"/>
      <c r="AU56" s="36"/>
      <c r="AV56" s="34"/>
      <c r="AW56" s="75" t="s">
        <v>56</v>
      </c>
    </row>
    <row r="57" spans="1:49" ht="42.75" customHeight="1">
      <c r="A57" s="95"/>
      <c r="B57" s="94"/>
      <c r="C57" s="77"/>
      <c r="D57" s="78"/>
      <c r="E57" s="77"/>
      <c r="F57" s="78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7"/>
      <c r="AV57" s="78"/>
      <c r="AW57" s="75"/>
    </row>
    <row r="58" spans="1:49" ht="61.5" customHeight="1">
      <c r="A58" s="71" t="s">
        <v>116</v>
      </c>
      <c r="B58" s="75" t="s">
        <v>41</v>
      </c>
      <c r="C58" s="34"/>
      <c r="D58" s="34"/>
      <c r="E58" s="34"/>
      <c r="F58" s="34"/>
      <c r="G58" s="34"/>
      <c r="H58" s="34"/>
      <c r="I58" s="39"/>
      <c r="J58" s="39"/>
      <c r="K58" s="39"/>
      <c r="L58" s="39"/>
      <c r="M58" s="39"/>
      <c r="N58" s="39"/>
      <c r="O58" s="39"/>
      <c r="P58" s="51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9"/>
      <c r="AF58" s="34"/>
      <c r="AG58" s="34"/>
      <c r="AH58" s="34"/>
      <c r="AI58" s="39"/>
      <c r="AJ58" s="34"/>
      <c r="AK58" s="34"/>
      <c r="AL58" s="34"/>
      <c r="AM58" s="39"/>
      <c r="AN58" s="34"/>
      <c r="AO58" s="34"/>
      <c r="AP58" s="34"/>
      <c r="AQ58" s="39"/>
      <c r="AR58" s="34"/>
      <c r="AS58" s="34"/>
      <c r="AT58" s="34"/>
      <c r="AU58" s="39"/>
      <c r="AV58" s="34"/>
      <c r="AW58" s="64" t="s">
        <v>68</v>
      </c>
    </row>
    <row r="59" spans="1:49" ht="141.75" customHeight="1">
      <c r="A59" s="72"/>
      <c r="B59" s="75"/>
      <c r="C59" s="1"/>
      <c r="D59" s="1"/>
      <c r="E59" s="1"/>
      <c r="F59" s="1"/>
      <c r="G59" s="76"/>
      <c r="H59" s="76"/>
      <c r="I59" s="77"/>
      <c r="J59" s="78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1"/>
      <c r="AV59" s="34"/>
      <c r="AW59" s="92"/>
    </row>
    <row r="60" spans="1:49" ht="37.5" customHeight="1">
      <c r="A60" s="161" t="s">
        <v>117</v>
      </c>
      <c r="B60" s="103" t="s">
        <v>71</v>
      </c>
      <c r="C60" s="1"/>
      <c r="D60" s="1"/>
      <c r="E60" s="1"/>
      <c r="F60" s="1"/>
      <c r="G60" s="1"/>
      <c r="H60" s="1"/>
      <c r="I60" s="39"/>
      <c r="J60" s="39"/>
      <c r="K60" s="39"/>
      <c r="L60" s="41"/>
      <c r="M60" s="39"/>
      <c r="N60" s="41"/>
      <c r="O60" s="39"/>
      <c r="P60" s="51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9"/>
      <c r="AF60" s="34"/>
      <c r="AG60" s="34"/>
      <c r="AH60" s="34"/>
      <c r="AI60" s="39"/>
      <c r="AJ60" s="34"/>
      <c r="AK60" s="34"/>
      <c r="AL60" s="34"/>
      <c r="AM60" s="39"/>
      <c r="AN60" s="34"/>
      <c r="AO60" s="34"/>
      <c r="AP60" s="34"/>
      <c r="AQ60" s="39"/>
      <c r="AR60" s="34"/>
      <c r="AS60" s="34"/>
      <c r="AT60" s="34"/>
      <c r="AU60" s="39"/>
      <c r="AV60" s="34"/>
      <c r="AW60" s="92"/>
    </row>
    <row r="61" spans="1:49" ht="54.75" customHeight="1">
      <c r="A61" s="162"/>
      <c r="B61" s="104"/>
      <c r="C61" s="77"/>
      <c r="D61" s="78"/>
      <c r="E61" s="77"/>
      <c r="F61" s="78"/>
      <c r="G61" s="77"/>
      <c r="H61" s="78"/>
      <c r="I61" s="77"/>
      <c r="J61" s="78"/>
      <c r="K61" s="77"/>
      <c r="L61" s="78"/>
      <c r="M61" s="77"/>
      <c r="N61" s="78"/>
      <c r="O61" s="77"/>
      <c r="P61" s="78"/>
      <c r="Q61" s="77"/>
      <c r="R61" s="78"/>
      <c r="S61" s="77"/>
      <c r="T61" s="78"/>
      <c r="U61" s="77"/>
      <c r="V61" s="78"/>
      <c r="W61" s="77"/>
      <c r="X61" s="78"/>
      <c r="Y61" s="77"/>
      <c r="Z61" s="78"/>
      <c r="AA61" s="77"/>
      <c r="AB61" s="78"/>
      <c r="AC61" s="77"/>
      <c r="AD61" s="78"/>
      <c r="AE61" s="77"/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1"/>
      <c r="AV61" s="34"/>
      <c r="AW61" s="65"/>
    </row>
    <row r="62" spans="1:49" ht="54.75" customHeight="1">
      <c r="A62" s="71" t="s">
        <v>118</v>
      </c>
      <c r="B62" s="75" t="s">
        <v>90</v>
      </c>
      <c r="C62" s="34"/>
      <c r="D62" s="34"/>
      <c r="E62" s="34"/>
      <c r="F62" s="34"/>
      <c r="G62" s="34"/>
      <c r="H62" s="34"/>
      <c r="I62" s="39"/>
      <c r="J62" s="39"/>
      <c r="K62" s="39"/>
      <c r="L62" s="39"/>
      <c r="M62" s="39"/>
      <c r="N62" s="39"/>
      <c r="O62" s="39"/>
      <c r="P62" s="51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9"/>
      <c r="AF62" s="34"/>
      <c r="AG62" s="34"/>
      <c r="AH62" s="34"/>
      <c r="AI62" s="39"/>
      <c r="AJ62" s="34"/>
      <c r="AK62" s="34"/>
      <c r="AL62" s="34"/>
      <c r="AM62" s="39"/>
      <c r="AN62" s="34"/>
      <c r="AO62" s="34"/>
      <c r="AP62" s="34"/>
      <c r="AQ62" s="39"/>
      <c r="AR62" s="34"/>
      <c r="AS62" s="34"/>
      <c r="AT62" s="34"/>
      <c r="AU62" s="39"/>
      <c r="AV62" s="34"/>
      <c r="AW62" s="37"/>
    </row>
    <row r="63" spans="1:49" ht="54.75" customHeight="1">
      <c r="A63" s="72"/>
      <c r="B63" s="75"/>
      <c r="C63" s="1"/>
      <c r="D63" s="1"/>
      <c r="E63" s="1"/>
      <c r="F63" s="1"/>
      <c r="G63" s="76"/>
      <c r="H63" s="76"/>
      <c r="I63" s="77"/>
      <c r="J63" s="78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1"/>
      <c r="AV63" s="34"/>
      <c r="AW63" s="37"/>
    </row>
    <row r="64" spans="1:49" ht="66.75" customHeight="1">
      <c r="A64" s="71" t="s">
        <v>121</v>
      </c>
      <c r="B64" s="103" t="s">
        <v>47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51"/>
      <c r="P64" s="51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9"/>
      <c r="AV64" s="34"/>
      <c r="AW64" s="64" t="s">
        <v>48</v>
      </c>
    </row>
    <row r="65" spans="1:49" ht="142.5" customHeight="1">
      <c r="A65" s="72"/>
      <c r="B65" s="104"/>
      <c r="C65" s="69"/>
      <c r="D65" s="70"/>
      <c r="E65" s="69"/>
      <c r="F65" s="70"/>
      <c r="G65" s="69"/>
      <c r="H65" s="70"/>
      <c r="I65" s="69"/>
      <c r="J65" s="70"/>
      <c r="K65" s="69"/>
      <c r="L65" s="70"/>
      <c r="M65" s="69"/>
      <c r="N65" s="70"/>
      <c r="O65" s="69"/>
      <c r="P65" s="70"/>
      <c r="Q65" s="69"/>
      <c r="R65" s="70"/>
      <c r="S65" s="69"/>
      <c r="T65" s="70"/>
      <c r="U65" s="69"/>
      <c r="V65" s="70"/>
      <c r="W65" s="69"/>
      <c r="X65" s="70"/>
      <c r="Y65" s="69"/>
      <c r="Z65" s="70"/>
      <c r="AA65" s="69"/>
      <c r="AB65" s="70"/>
      <c r="AC65" s="69"/>
      <c r="AD65" s="70"/>
      <c r="AE65" s="69"/>
      <c r="AF65" s="70"/>
      <c r="AG65" s="69"/>
      <c r="AH65" s="70"/>
      <c r="AI65" s="69"/>
      <c r="AJ65" s="70"/>
      <c r="AK65" s="69"/>
      <c r="AL65" s="70"/>
      <c r="AM65" s="69"/>
      <c r="AN65" s="70"/>
      <c r="AO65" s="69"/>
      <c r="AP65" s="70"/>
      <c r="AQ65" s="69"/>
      <c r="AR65" s="70"/>
      <c r="AS65" s="69"/>
      <c r="AT65" s="70"/>
      <c r="AU65" s="96"/>
      <c r="AV65" s="97"/>
      <c r="AW65" s="65"/>
    </row>
    <row r="66" spans="1:49" ht="55.5" customHeight="1">
      <c r="A66" s="95" t="s">
        <v>122</v>
      </c>
      <c r="B66" s="94" t="s">
        <v>59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51"/>
      <c r="P66" s="51"/>
      <c r="Q66" s="42"/>
      <c r="R66" s="34"/>
      <c r="S66" s="42"/>
      <c r="T66" s="34"/>
      <c r="U66" s="42"/>
      <c r="V66" s="34"/>
      <c r="W66" s="42"/>
      <c r="X66" s="34"/>
      <c r="Y66" s="42"/>
      <c r="Z66" s="34"/>
      <c r="AA66" s="42"/>
      <c r="AB66" s="34"/>
      <c r="AC66" s="42"/>
      <c r="AD66" s="34"/>
      <c r="AE66" s="42"/>
      <c r="AF66" s="34"/>
      <c r="AG66" s="42"/>
      <c r="AH66" s="34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39"/>
      <c r="AV66" s="34"/>
      <c r="AW66" s="75" t="s">
        <v>61</v>
      </c>
    </row>
    <row r="67" spans="1:49" ht="42.75" customHeight="1">
      <c r="A67" s="95"/>
      <c r="B67" s="94"/>
      <c r="C67" s="98" t="s">
        <v>78</v>
      </c>
      <c r="D67" s="98"/>
      <c r="E67" s="98" t="s">
        <v>80</v>
      </c>
      <c r="F67" s="98"/>
      <c r="G67" s="98" t="s">
        <v>79</v>
      </c>
      <c r="H67" s="98"/>
      <c r="I67" s="99" t="s">
        <v>81</v>
      </c>
      <c r="J67" s="99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6"/>
      <c r="AV67" s="97"/>
      <c r="AW67" s="75"/>
    </row>
    <row r="68" spans="1:49" ht="48.75" customHeight="1">
      <c r="A68" s="95" t="s">
        <v>123</v>
      </c>
      <c r="B68" s="94" t="s">
        <v>60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51"/>
      <c r="Q68" s="39"/>
      <c r="R68" s="34"/>
      <c r="S68" s="39"/>
      <c r="T68" s="34"/>
      <c r="U68" s="39"/>
      <c r="V68" s="34"/>
      <c r="W68" s="39"/>
      <c r="X68" s="34"/>
      <c r="Y68" s="39"/>
      <c r="Z68" s="34"/>
      <c r="AA68" s="39"/>
      <c r="AB68" s="34"/>
      <c r="AC68" s="39"/>
      <c r="AD68" s="34"/>
      <c r="AE68" s="39"/>
      <c r="AF68" s="34"/>
      <c r="AG68" s="39"/>
      <c r="AH68" s="34"/>
      <c r="AI68" s="39"/>
      <c r="AJ68" s="34"/>
      <c r="AK68" s="39"/>
      <c r="AL68" s="34"/>
      <c r="AM68" s="39"/>
      <c r="AN68" s="34"/>
      <c r="AO68" s="39"/>
      <c r="AP68" s="34"/>
      <c r="AQ68" s="39"/>
      <c r="AR68" s="34"/>
      <c r="AS68" s="39"/>
      <c r="AT68" s="34"/>
      <c r="AU68" s="39"/>
      <c r="AV68" s="34"/>
      <c r="AW68" s="75" t="s">
        <v>62</v>
      </c>
    </row>
    <row r="69" spans="1:49" ht="54.75" customHeight="1">
      <c r="A69" s="95"/>
      <c r="B69" s="94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75"/>
    </row>
    <row r="70" spans="1:49" ht="41.25" customHeight="1">
      <c r="A70" s="15"/>
      <c r="B70" s="43" t="s">
        <v>18</v>
      </c>
      <c r="C70" s="153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4"/>
      <c r="AW70" s="3"/>
    </row>
    <row r="71" spans="1:49" ht="39" customHeight="1">
      <c r="A71" s="155" t="s">
        <v>23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7"/>
    </row>
    <row r="72" spans="1:49" ht="60" customHeight="1">
      <c r="A72" s="163" t="s">
        <v>124</v>
      </c>
      <c r="B72" s="75" t="s">
        <v>42</v>
      </c>
      <c r="C72" s="32"/>
      <c r="D72" s="32" t="s">
        <v>83</v>
      </c>
      <c r="E72" s="32"/>
      <c r="F72" s="32" t="s">
        <v>87</v>
      </c>
      <c r="G72" s="32"/>
      <c r="H72" s="32" t="s">
        <v>85</v>
      </c>
      <c r="I72" s="32"/>
      <c r="J72" s="32" t="s">
        <v>84</v>
      </c>
      <c r="K72" s="32"/>
      <c r="L72" s="32" t="s">
        <v>86</v>
      </c>
      <c r="M72" s="32"/>
      <c r="N72" s="32"/>
      <c r="O72" s="32"/>
      <c r="P72" s="32"/>
      <c r="Q72" s="32"/>
      <c r="R72" s="33"/>
      <c r="S72" s="32"/>
      <c r="T72" s="33"/>
      <c r="U72" s="32"/>
      <c r="V72" s="33"/>
      <c r="W72" s="32"/>
      <c r="X72" s="33"/>
      <c r="Y72" s="32"/>
      <c r="Z72" s="33"/>
      <c r="AA72" s="32"/>
      <c r="AB72" s="33"/>
      <c r="AC72" s="32"/>
      <c r="AD72" s="33"/>
      <c r="AE72" s="32"/>
      <c r="AF72" s="33"/>
      <c r="AG72" s="32"/>
      <c r="AH72" s="33"/>
      <c r="AI72" s="32"/>
      <c r="AJ72" s="33"/>
      <c r="AK72" s="32"/>
      <c r="AL72" s="33"/>
      <c r="AM72" s="32"/>
      <c r="AN72" s="33"/>
      <c r="AO72" s="32"/>
      <c r="AP72" s="33"/>
      <c r="AQ72" s="32"/>
      <c r="AR72" s="33"/>
      <c r="AS72" s="32"/>
      <c r="AT72" s="33"/>
      <c r="AU72" s="32"/>
      <c r="AV72" s="44"/>
      <c r="AW72" s="73" t="s">
        <v>67</v>
      </c>
    </row>
    <row r="73" spans="1:49" ht="70.5" customHeight="1">
      <c r="A73" s="164"/>
      <c r="B73" s="91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1"/>
      <c r="AV73" s="34"/>
      <c r="AW73" s="74"/>
    </row>
    <row r="74" spans="1:49" ht="70.5" customHeight="1">
      <c r="A74" s="56"/>
      <c r="B74" s="57" t="s">
        <v>18</v>
      </c>
      <c r="C74" s="58" t="s">
        <v>147</v>
      </c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60"/>
    </row>
    <row r="75" spans="1:49" ht="66.75" customHeight="1">
      <c r="A75" s="71" t="s">
        <v>125</v>
      </c>
      <c r="B75" s="83" t="s">
        <v>92</v>
      </c>
      <c r="C75" s="47"/>
      <c r="D75" s="47"/>
      <c r="E75" s="47"/>
      <c r="F75" s="47"/>
      <c r="G75" s="47"/>
      <c r="H75" s="47"/>
      <c r="I75" s="47"/>
      <c r="J75" s="47"/>
      <c r="K75" s="36"/>
      <c r="L75" s="36"/>
      <c r="M75" s="36"/>
      <c r="N75" s="36"/>
      <c r="O75" s="36"/>
      <c r="P75" s="50"/>
      <c r="Q75" s="36"/>
      <c r="R75" s="1"/>
      <c r="S75" s="36"/>
      <c r="T75" s="1"/>
      <c r="U75" s="36"/>
      <c r="V75" s="1"/>
      <c r="W75" s="36"/>
      <c r="X75" s="1"/>
      <c r="Y75" s="36"/>
      <c r="Z75" s="1"/>
      <c r="AA75" s="36"/>
      <c r="AB75" s="1"/>
      <c r="AC75" s="36"/>
      <c r="AD75" s="1"/>
      <c r="AE75" s="36"/>
      <c r="AF75" s="1"/>
      <c r="AG75" s="36"/>
      <c r="AH75" s="1"/>
      <c r="AI75" s="36"/>
      <c r="AJ75" s="1"/>
      <c r="AK75" s="36"/>
      <c r="AL75" s="1"/>
      <c r="AM75" s="88"/>
      <c r="AN75" s="88"/>
      <c r="AO75" s="88"/>
      <c r="AP75" s="88"/>
      <c r="AQ75" s="88"/>
      <c r="AR75" s="88"/>
      <c r="AS75" s="88"/>
      <c r="AT75" s="88"/>
      <c r="AU75" s="36"/>
      <c r="AV75" s="34"/>
      <c r="AW75" s="73" t="s">
        <v>91</v>
      </c>
    </row>
    <row r="76" spans="1:49" ht="94.5" customHeight="1">
      <c r="A76" s="72"/>
      <c r="B76" s="87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40"/>
      <c r="AV76" s="34"/>
      <c r="AW76" s="74"/>
    </row>
    <row r="77" spans="1:49" ht="85.5" customHeight="1">
      <c r="A77" s="71" t="s">
        <v>126</v>
      </c>
      <c r="B77" s="75" t="s">
        <v>43</v>
      </c>
      <c r="C77" s="47"/>
      <c r="D77" s="47"/>
      <c r="E77" s="47"/>
      <c r="F77" s="47"/>
      <c r="G77" s="47"/>
      <c r="H77" s="47"/>
      <c r="I77" s="47"/>
      <c r="J77" s="47"/>
      <c r="K77" s="36"/>
      <c r="L77" s="36"/>
      <c r="M77" s="36"/>
      <c r="N77" s="36"/>
      <c r="O77" s="36"/>
      <c r="P77" s="50"/>
      <c r="Q77" s="36"/>
      <c r="R77" s="1"/>
      <c r="S77" s="36"/>
      <c r="T77" s="1"/>
      <c r="U77" s="36"/>
      <c r="V77" s="1"/>
      <c r="W77" s="36"/>
      <c r="X77" s="1"/>
      <c r="Y77" s="36"/>
      <c r="Z77" s="1"/>
      <c r="AA77" s="36"/>
      <c r="AB77" s="1"/>
      <c r="AC77" s="36"/>
      <c r="AD77" s="1"/>
      <c r="AE77" s="36"/>
      <c r="AF77" s="1"/>
      <c r="AG77" s="36"/>
      <c r="AH77" s="1"/>
      <c r="AI77" s="36"/>
      <c r="AJ77" s="1"/>
      <c r="AK77" s="36"/>
      <c r="AL77" s="1"/>
      <c r="AM77" s="88"/>
      <c r="AN77" s="88"/>
      <c r="AO77" s="88"/>
      <c r="AP77" s="88"/>
      <c r="AQ77" s="88"/>
      <c r="AR77" s="88"/>
      <c r="AS77" s="88"/>
      <c r="AT77" s="88"/>
      <c r="AU77" s="36"/>
      <c r="AV77" s="34"/>
      <c r="AW77" s="75" t="s">
        <v>24</v>
      </c>
    </row>
    <row r="78" spans="1:49" ht="102.75" customHeight="1">
      <c r="A78" s="72"/>
      <c r="B78" s="91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40"/>
      <c r="AV78" s="34"/>
      <c r="AW78" s="91"/>
    </row>
    <row r="79" spans="1:49" ht="52.5" customHeight="1">
      <c r="A79" s="71" t="s">
        <v>127</v>
      </c>
      <c r="B79" s="75" t="s">
        <v>44</v>
      </c>
      <c r="C79" s="47"/>
      <c r="D79" s="47"/>
      <c r="E79" s="47"/>
      <c r="F79" s="47"/>
      <c r="G79" s="47"/>
      <c r="H79" s="47"/>
      <c r="I79" s="47"/>
      <c r="J79" s="47"/>
      <c r="K79" s="36"/>
      <c r="L79" s="36"/>
      <c r="M79" s="36"/>
      <c r="N79" s="36"/>
      <c r="O79" s="36"/>
      <c r="P79" s="50"/>
      <c r="Q79" s="36"/>
      <c r="R79" s="1"/>
      <c r="S79" s="36"/>
      <c r="T79" s="1"/>
      <c r="U79" s="36"/>
      <c r="V79" s="1"/>
      <c r="W79" s="36"/>
      <c r="X79" s="1"/>
      <c r="Y79" s="36"/>
      <c r="Z79" s="1"/>
      <c r="AA79" s="36"/>
      <c r="AB79" s="1"/>
      <c r="AC79" s="36"/>
      <c r="AD79" s="1"/>
      <c r="AE79" s="36"/>
      <c r="AF79" s="1"/>
      <c r="AG79" s="36"/>
      <c r="AH79" s="1"/>
      <c r="AI79" s="36"/>
      <c r="AJ79" s="1"/>
      <c r="AK79" s="36"/>
      <c r="AL79" s="1"/>
      <c r="AM79" s="88"/>
      <c r="AN79" s="88"/>
      <c r="AO79" s="88"/>
      <c r="AP79" s="88"/>
      <c r="AQ79" s="88"/>
      <c r="AR79" s="88"/>
      <c r="AS79" s="88"/>
      <c r="AT79" s="88"/>
      <c r="AU79" s="36"/>
      <c r="AV79" s="34"/>
      <c r="AW79" s="75" t="s">
        <v>24</v>
      </c>
    </row>
    <row r="80" spans="1:49" ht="287.25" customHeight="1">
      <c r="A80" s="72"/>
      <c r="B80" s="91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40"/>
      <c r="AV80" s="34"/>
      <c r="AW80" s="91"/>
    </row>
    <row r="81" spans="1:49" ht="57" customHeight="1">
      <c r="A81" s="169" t="s">
        <v>58</v>
      </c>
      <c r="B81" s="167" t="s">
        <v>74</v>
      </c>
      <c r="C81" s="35">
        <v>221</v>
      </c>
      <c r="D81" s="35">
        <v>442</v>
      </c>
      <c r="E81" s="35">
        <v>442</v>
      </c>
      <c r="F81" s="21">
        <v>228</v>
      </c>
      <c r="G81" s="35">
        <v>273</v>
      </c>
      <c r="H81" s="21">
        <v>95</v>
      </c>
      <c r="I81" s="35">
        <v>272</v>
      </c>
      <c r="J81" s="21">
        <v>178</v>
      </c>
      <c r="K81" s="35">
        <v>308</v>
      </c>
      <c r="L81" s="35">
        <v>319</v>
      </c>
      <c r="M81" s="35">
        <v>308</v>
      </c>
      <c r="N81" s="35">
        <v>834.5</v>
      </c>
      <c r="O81" s="35">
        <v>234</v>
      </c>
      <c r="P81" s="35"/>
      <c r="Q81" s="35">
        <v>233</v>
      </c>
      <c r="R81" s="12"/>
      <c r="S81" s="35">
        <v>286</v>
      </c>
      <c r="T81" s="12"/>
      <c r="U81" s="35">
        <v>285</v>
      </c>
      <c r="V81" s="12"/>
      <c r="W81" s="35">
        <v>305</v>
      </c>
      <c r="X81" s="12"/>
      <c r="Y81" s="35">
        <v>305</v>
      </c>
      <c r="Z81" s="12"/>
      <c r="AA81" s="35">
        <v>211</v>
      </c>
      <c r="AB81" s="12"/>
      <c r="AC81" s="35">
        <v>211</v>
      </c>
      <c r="AD81" s="12"/>
      <c r="AE81" s="35">
        <v>211</v>
      </c>
      <c r="AF81" s="12"/>
      <c r="AG81" s="35">
        <v>211</v>
      </c>
      <c r="AH81" s="12"/>
      <c r="AI81" s="35">
        <v>312</v>
      </c>
      <c r="AJ81" s="12"/>
      <c r="AK81" s="35">
        <v>311</v>
      </c>
      <c r="AL81" s="12"/>
      <c r="AM81" s="35">
        <v>302</v>
      </c>
      <c r="AN81" s="12"/>
      <c r="AO81" s="35">
        <v>301</v>
      </c>
      <c r="AP81" s="12"/>
      <c r="AQ81" s="35">
        <v>474</v>
      </c>
      <c r="AR81" s="12"/>
      <c r="AS81" s="35">
        <v>473</v>
      </c>
      <c r="AT81" s="12"/>
      <c r="AU81" s="31">
        <f>C81+E81+G81+I81+K81+M81</f>
        <v>1824</v>
      </c>
      <c r="AV81" s="31">
        <f>D81+F81+H81+J81+L81+834.5</f>
        <v>2096.5</v>
      </c>
      <c r="AW81" s="165" t="s">
        <v>75</v>
      </c>
    </row>
    <row r="82" spans="1:49" ht="44.25" customHeight="1">
      <c r="A82" s="170"/>
      <c r="B82" s="168"/>
      <c r="C82" s="77">
        <f>D81/C81</f>
        <v>2</v>
      </c>
      <c r="D82" s="78"/>
      <c r="E82" s="77">
        <f>F81/E81</f>
        <v>0.5158371040723982</v>
      </c>
      <c r="F82" s="78"/>
      <c r="G82" s="77">
        <f>H81/G81</f>
        <v>0.34798534798534797</v>
      </c>
      <c r="H82" s="78"/>
      <c r="I82" s="77">
        <f>J81/I81</f>
        <v>0.6544117647058824</v>
      </c>
      <c r="J82" s="78"/>
      <c r="K82" s="77">
        <f>L81/K81</f>
        <v>1.0357142857142858</v>
      </c>
      <c r="L82" s="78"/>
      <c r="M82" s="77">
        <f>N81/M81</f>
        <v>2.7094155844155843</v>
      </c>
      <c r="N82" s="78"/>
      <c r="O82" s="77">
        <f>P81/O81</f>
        <v>0</v>
      </c>
      <c r="P82" s="78"/>
      <c r="Q82" s="77">
        <f>R81/Q81</f>
        <v>0</v>
      </c>
      <c r="R82" s="78"/>
      <c r="S82" s="77">
        <f>T81/S81</f>
        <v>0</v>
      </c>
      <c r="T82" s="78"/>
      <c r="U82" s="77">
        <f>V81/U81</f>
        <v>0</v>
      </c>
      <c r="V82" s="78"/>
      <c r="W82" s="77">
        <f>X81/W81</f>
        <v>0</v>
      </c>
      <c r="X82" s="78"/>
      <c r="Y82" s="77">
        <f>Z81/Y81</f>
        <v>0</v>
      </c>
      <c r="Z82" s="78"/>
      <c r="AA82" s="77">
        <f>AB81/AA81</f>
        <v>0</v>
      </c>
      <c r="AB82" s="78"/>
      <c r="AC82" s="77">
        <f>AD81/AC81</f>
        <v>0</v>
      </c>
      <c r="AD82" s="78"/>
      <c r="AE82" s="77">
        <f>AF81/AE81</f>
        <v>0</v>
      </c>
      <c r="AF82" s="78"/>
      <c r="AG82" s="77">
        <f>AH81/AG81</f>
        <v>0</v>
      </c>
      <c r="AH82" s="78"/>
      <c r="AI82" s="77">
        <f>AJ81/AI81</f>
        <v>0</v>
      </c>
      <c r="AJ82" s="78"/>
      <c r="AK82" s="77">
        <f>AL81/AK81</f>
        <v>0</v>
      </c>
      <c r="AL82" s="78"/>
      <c r="AM82" s="77">
        <f>AN81/AM81</f>
        <v>0</v>
      </c>
      <c r="AN82" s="78"/>
      <c r="AO82" s="77">
        <f>AP81/AO81</f>
        <v>0</v>
      </c>
      <c r="AP82" s="78"/>
      <c r="AQ82" s="77">
        <f>AR81/AQ81</f>
        <v>0</v>
      </c>
      <c r="AR82" s="78"/>
      <c r="AS82" s="77">
        <f>AT81/AS81</f>
        <v>0</v>
      </c>
      <c r="AT82" s="78"/>
      <c r="AU82" s="113">
        <f>AV81/AU81</f>
        <v>1.1493969298245614</v>
      </c>
      <c r="AV82" s="114"/>
      <c r="AW82" s="166"/>
    </row>
    <row r="83" spans="1:49" ht="57.75" customHeight="1">
      <c r="A83" s="80" t="s">
        <v>128</v>
      </c>
      <c r="B83" s="75" t="s">
        <v>45</v>
      </c>
      <c r="C83" s="106"/>
      <c r="D83" s="106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39"/>
      <c r="AV83" s="39"/>
      <c r="AW83" s="83" t="s">
        <v>25</v>
      </c>
    </row>
    <row r="84" spans="1:49" ht="117" customHeight="1">
      <c r="A84" s="80"/>
      <c r="B84" s="75"/>
      <c r="C84" s="105">
        <v>1</v>
      </c>
      <c r="D84" s="70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107">
        <v>1</v>
      </c>
      <c r="AV84" s="87"/>
      <c r="AW84" s="83"/>
    </row>
    <row r="85" spans="1:49" ht="48.75" customHeight="1">
      <c r="A85" s="71" t="s">
        <v>129</v>
      </c>
      <c r="B85" s="75" t="s">
        <v>26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51"/>
      <c r="Q85" s="39"/>
      <c r="R85" s="34"/>
      <c r="S85" s="39"/>
      <c r="T85" s="34"/>
      <c r="U85" s="39"/>
      <c r="V85" s="34"/>
      <c r="W85" s="39"/>
      <c r="X85" s="34"/>
      <c r="Y85" s="39"/>
      <c r="Z85" s="34"/>
      <c r="AA85" s="39"/>
      <c r="AB85" s="34"/>
      <c r="AC85" s="39"/>
      <c r="AD85" s="34"/>
      <c r="AE85" s="39"/>
      <c r="AF85" s="34"/>
      <c r="AG85" s="39"/>
      <c r="AH85" s="34"/>
      <c r="AI85" s="39"/>
      <c r="AJ85" s="34"/>
      <c r="AK85" s="39"/>
      <c r="AL85" s="34"/>
      <c r="AM85" s="39"/>
      <c r="AN85" s="34"/>
      <c r="AO85" s="39"/>
      <c r="AP85" s="34"/>
      <c r="AQ85" s="39"/>
      <c r="AR85" s="34"/>
      <c r="AS85" s="39"/>
      <c r="AT85" s="34"/>
      <c r="AU85" s="39"/>
      <c r="AV85" s="34"/>
      <c r="AW85" s="75" t="s">
        <v>27</v>
      </c>
    </row>
    <row r="86" spans="1:49" ht="86.25" customHeight="1">
      <c r="A86" s="72"/>
      <c r="B86" s="91"/>
      <c r="C86" s="108"/>
      <c r="D86" s="108"/>
      <c r="E86" s="108"/>
      <c r="F86" s="108"/>
      <c r="G86" s="108"/>
      <c r="H86" s="108"/>
      <c r="I86" s="108"/>
      <c r="J86" s="108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91"/>
    </row>
    <row r="87" spans="1:49" ht="145.5" customHeight="1">
      <c r="A87" s="71" t="s">
        <v>130</v>
      </c>
      <c r="B87" s="75" t="s">
        <v>46</v>
      </c>
      <c r="C87" s="34"/>
      <c r="D87" s="34"/>
      <c r="E87" s="34"/>
      <c r="F87" s="34"/>
      <c r="G87" s="34"/>
      <c r="H87" s="34"/>
      <c r="I87" s="34"/>
      <c r="J87" s="34"/>
      <c r="K87" s="39"/>
      <c r="L87" s="45"/>
      <c r="M87" s="39"/>
      <c r="N87" s="41"/>
      <c r="O87" s="39"/>
      <c r="P87" s="41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75" t="s">
        <v>63</v>
      </c>
    </row>
    <row r="88" spans="1:49" ht="118.5" customHeight="1">
      <c r="A88" s="72"/>
      <c r="B88" s="75"/>
      <c r="C88" s="69"/>
      <c r="D88" s="70"/>
      <c r="E88" s="69"/>
      <c r="F88" s="70"/>
      <c r="G88" s="69"/>
      <c r="H88" s="70"/>
      <c r="I88" s="69"/>
      <c r="J88" s="70"/>
      <c r="K88" s="69"/>
      <c r="L88" s="70"/>
      <c r="M88" s="69"/>
      <c r="N88" s="70"/>
      <c r="O88" s="69"/>
      <c r="P88" s="70"/>
      <c r="Q88" s="69"/>
      <c r="R88" s="70"/>
      <c r="S88" s="69"/>
      <c r="T88" s="70"/>
      <c r="U88" s="69"/>
      <c r="V88" s="70"/>
      <c r="W88" s="69"/>
      <c r="X88" s="70"/>
      <c r="Y88" s="69"/>
      <c r="Z88" s="70"/>
      <c r="AA88" s="69"/>
      <c r="AB88" s="70"/>
      <c r="AC88" s="69"/>
      <c r="AD88" s="70"/>
      <c r="AE88" s="69"/>
      <c r="AF88" s="70"/>
      <c r="AG88" s="69"/>
      <c r="AH88" s="70"/>
      <c r="AI88" s="69"/>
      <c r="AJ88" s="70"/>
      <c r="AK88" s="69"/>
      <c r="AL88" s="70"/>
      <c r="AM88" s="69"/>
      <c r="AN88" s="70"/>
      <c r="AO88" s="69"/>
      <c r="AP88" s="70"/>
      <c r="AQ88" s="69"/>
      <c r="AR88" s="70"/>
      <c r="AS88" s="69"/>
      <c r="AT88" s="70"/>
      <c r="AU88" s="34"/>
      <c r="AV88" s="34"/>
      <c r="AW88" s="75"/>
    </row>
    <row r="89" spans="1:49" ht="54" customHeight="1">
      <c r="A89" s="71" t="s">
        <v>131</v>
      </c>
      <c r="B89" s="73" t="s">
        <v>134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64" t="s">
        <v>136</v>
      </c>
    </row>
    <row r="90" spans="1:49" ht="118.5" customHeight="1">
      <c r="A90" s="84"/>
      <c r="B90" s="74"/>
      <c r="C90" s="69"/>
      <c r="D90" s="70"/>
      <c r="E90" s="69"/>
      <c r="F90" s="70"/>
      <c r="G90" s="69"/>
      <c r="H90" s="70"/>
      <c r="I90" s="69"/>
      <c r="J90" s="70"/>
      <c r="K90" s="69"/>
      <c r="L90" s="70"/>
      <c r="M90" s="69"/>
      <c r="N90" s="70"/>
      <c r="O90" s="69"/>
      <c r="P90" s="70"/>
      <c r="Q90" s="69"/>
      <c r="R90" s="70"/>
      <c r="S90" s="69"/>
      <c r="T90" s="70"/>
      <c r="U90" s="69"/>
      <c r="V90" s="70"/>
      <c r="W90" s="69"/>
      <c r="X90" s="70"/>
      <c r="Y90" s="69"/>
      <c r="Z90" s="70"/>
      <c r="AA90" s="69"/>
      <c r="AB90" s="70"/>
      <c r="AC90" s="69"/>
      <c r="AD90" s="70"/>
      <c r="AE90" s="69"/>
      <c r="AF90" s="70"/>
      <c r="AG90" s="69"/>
      <c r="AH90" s="70"/>
      <c r="AI90" s="69"/>
      <c r="AJ90" s="70"/>
      <c r="AK90" s="69"/>
      <c r="AL90" s="70"/>
      <c r="AM90" s="69"/>
      <c r="AN90" s="70"/>
      <c r="AO90" s="69"/>
      <c r="AP90" s="70"/>
      <c r="AQ90" s="69"/>
      <c r="AR90" s="70"/>
      <c r="AS90" s="69"/>
      <c r="AT90" s="70"/>
      <c r="AU90" s="34"/>
      <c r="AV90" s="34"/>
      <c r="AW90" s="65"/>
    </row>
    <row r="91" spans="1:49" ht="46.5" customHeight="1">
      <c r="A91" s="84" t="s">
        <v>132</v>
      </c>
      <c r="B91" s="73" t="s">
        <v>141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51"/>
      <c r="P91" s="51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64" t="s">
        <v>93</v>
      </c>
    </row>
    <row r="92" spans="1:49" ht="99.75" customHeight="1">
      <c r="A92" s="84"/>
      <c r="B92" s="74"/>
      <c r="C92" s="69"/>
      <c r="D92" s="70"/>
      <c r="E92" s="69"/>
      <c r="F92" s="70"/>
      <c r="G92" s="69"/>
      <c r="H92" s="70"/>
      <c r="I92" s="69"/>
      <c r="J92" s="70"/>
      <c r="K92" s="69"/>
      <c r="L92" s="70"/>
      <c r="M92" s="69"/>
      <c r="N92" s="70"/>
      <c r="O92" s="69"/>
      <c r="P92" s="70"/>
      <c r="Q92" s="69"/>
      <c r="R92" s="70"/>
      <c r="S92" s="69"/>
      <c r="T92" s="70"/>
      <c r="U92" s="69"/>
      <c r="V92" s="70"/>
      <c r="W92" s="69"/>
      <c r="X92" s="70"/>
      <c r="Y92" s="69"/>
      <c r="Z92" s="70"/>
      <c r="AA92" s="69"/>
      <c r="AB92" s="70"/>
      <c r="AC92" s="69"/>
      <c r="AD92" s="70"/>
      <c r="AE92" s="69"/>
      <c r="AF92" s="70"/>
      <c r="AG92" s="69"/>
      <c r="AH92" s="70"/>
      <c r="AI92" s="69"/>
      <c r="AJ92" s="70"/>
      <c r="AK92" s="69"/>
      <c r="AL92" s="70"/>
      <c r="AM92" s="69"/>
      <c r="AN92" s="70"/>
      <c r="AO92" s="69"/>
      <c r="AP92" s="70"/>
      <c r="AQ92" s="69"/>
      <c r="AR92" s="70"/>
      <c r="AS92" s="69"/>
      <c r="AT92" s="70"/>
      <c r="AU92" s="34"/>
      <c r="AV92" s="34"/>
      <c r="AW92" s="65"/>
    </row>
    <row r="93" spans="1:49" ht="73.5" customHeight="1">
      <c r="A93" s="71" t="s">
        <v>133</v>
      </c>
      <c r="B93" s="64" t="s">
        <v>146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51"/>
      <c r="P93" s="51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64" t="s">
        <v>20</v>
      </c>
    </row>
    <row r="94" spans="1:49" ht="92.25" customHeight="1">
      <c r="A94" s="84"/>
      <c r="B94" s="65"/>
      <c r="C94" s="69"/>
      <c r="D94" s="70"/>
      <c r="E94" s="69"/>
      <c r="F94" s="70"/>
      <c r="G94" s="69"/>
      <c r="H94" s="70"/>
      <c r="I94" s="69"/>
      <c r="J94" s="70"/>
      <c r="K94" s="69"/>
      <c r="L94" s="70"/>
      <c r="M94" s="69"/>
      <c r="N94" s="70"/>
      <c r="O94" s="69"/>
      <c r="P94" s="70"/>
      <c r="Q94" s="69"/>
      <c r="R94" s="70"/>
      <c r="S94" s="69"/>
      <c r="T94" s="70"/>
      <c r="U94" s="69"/>
      <c r="V94" s="70"/>
      <c r="W94" s="69"/>
      <c r="X94" s="70"/>
      <c r="Y94" s="69"/>
      <c r="Z94" s="70"/>
      <c r="AA94" s="69"/>
      <c r="AB94" s="70"/>
      <c r="AC94" s="69"/>
      <c r="AD94" s="70"/>
      <c r="AE94" s="69"/>
      <c r="AF94" s="70"/>
      <c r="AG94" s="69"/>
      <c r="AH94" s="70"/>
      <c r="AI94" s="69"/>
      <c r="AJ94" s="70"/>
      <c r="AK94" s="69"/>
      <c r="AL94" s="70"/>
      <c r="AM94" s="69"/>
      <c r="AN94" s="70"/>
      <c r="AO94" s="69"/>
      <c r="AP94" s="70"/>
      <c r="AQ94" s="69"/>
      <c r="AR94" s="70"/>
      <c r="AS94" s="69"/>
      <c r="AT94" s="70"/>
      <c r="AU94" s="34"/>
      <c r="AV94" s="34"/>
      <c r="AW94" s="65"/>
    </row>
    <row r="95" spans="1:49" ht="48.75" customHeight="1">
      <c r="A95" s="100" t="s">
        <v>119</v>
      </c>
      <c r="B95" s="75" t="s">
        <v>142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51"/>
      <c r="Q95" s="39"/>
      <c r="R95" s="34"/>
      <c r="S95" s="39"/>
      <c r="T95" s="34"/>
      <c r="U95" s="39"/>
      <c r="V95" s="34"/>
      <c r="W95" s="39"/>
      <c r="X95" s="34"/>
      <c r="Y95" s="39"/>
      <c r="Z95" s="34"/>
      <c r="AA95" s="39"/>
      <c r="AB95" s="34"/>
      <c r="AC95" s="39"/>
      <c r="AD95" s="34"/>
      <c r="AE95" s="39"/>
      <c r="AF95" s="34"/>
      <c r="AG95" s="39"/>
      <c r="AH95" s="34"/>
      <c r="AI95" s="39"/>
      <c r="AJ95" s="34"/>
      <c r="AK95" s="39"/>
      <c r="AL95" s="34"/>
      <c r="AM95" s="39"/>
      <c r="AN95" s="34"/>
      <c r="AO95" s="39"/>
      <c r="AP95" s="34"/>
      <c r="AQ95" s="39"/>
      <c r="AR95" s="34"/>
      <c r="AS95" s="39"/>
      <c r="AT95" s="34"/>
      <c r="AU95" s="39"/>
      <c r="AV95" s="34"/>
      <c r="AW95" s="75" t="s">
        <v>20</v>
      </c>
    </row>
    <row r="96" spans="1:49" ht="78.75" customHeight="1">
      <c r="A96" s="101"/>
      <c r="B96" s="75"/>
      <c r="C96" s="88"/>
      <c r="D96" s="88"/>
      <c r="E96" s="88"/>
      <c r="F96" s="88"/>
      <c r="G96" s="69"/>
      <c r="H96" s="70"/>
      <c r="I96" s="69"/>
      <c r="J96" s="70"/>
      <c r="K96" s="69"/>
      <c r="L96" s="70"/>
      <c r="M96" s="69"/>
      <c r="N96" s="70"/>
      <c r="O96" s="69"/>
      <c r="P96" s="70"/>
      <c r="Q96" s="69"/>
      <c r="R96" s="70"/>
      <c r="S96" s="69"/>
      <c r="T96" s="70"/>
      <c r="U96" s="69"/>
      <c r="V96" s="70"/>
      <c r="W96" s="69"/>
      <c r="X96" s="70"/>
      <c r="Y96" s="69"/>
      <c r="Z96" s="70"/>
      <c r="AA96" s="69"/>
      <c r="AB96" s="70"/>
      <c r="AC96" s="69"/>
      <c r="AD96" s="70"/>
      <c r="AE96" s="69"/>
      <c r="AF96" s="70"/>
      <c r="AG96" s="69"/>
      <c r="AH96" s="70"/>
      <c r="AI96" s="69"/>
      <c r="AJ96" s="70"/>
      <c r="AK96" s="69"/>
      <c r="AL96" s="70"/>
      <c r="AM96" s="69"/>
      <c r="AN96" s="70"/>
      <c r="AO96" s="69"/>
      <c r="AP96" s="70"/>
      <c r="AQ96" s="69"/>
      <c r="AR96" s="70"/>
      <c r="AS96" s="69"/>
      <c r="AT96" s="70"/>
      <c r="AU96" s="34"/>
      <c r="AV96" s="34"/>
      <c r="AW96" s="75"/>
    </row>
    <row r="97" spans="1:49" ht="30" customHeight="1">
      <c r="A97" s="48"/>
      <c r="B97" s="55" t="s">
        <v>18</v>
      </c>
      <c r="C97" s="61" t="s">
        <v>143</v>
      </c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</row>
  </sheetData>
  <sheetProtection/>
  <mergeCells count="1142">
    <mergeCell ref="C88:D88"/>
    <mergeCell ref="E88:F88"/>
    <mergeCell ref="E29:F29"/>
    <mergeCell ref="C29:D29"/>
    <mergeCell ref="AU55:AV55"/>
    <mergeCell ref="AU57:AV57"/>
    <mergeCell ref="AU40:AV40"/>
    <mergeCell ref="AU38:AV38"/>
    <mergeCell ref="C94:D94"/>
    <mergeCell ref="E94:F94"/>
    <mergeCell ref="E31:F31"/>
    <mergeCell ref="C31:D31"/>
    <mergeCell ref="C57:D57"/>
    <mergeCell ref="E57:F57"/>
    <mergeCell ref="C38:D38"/>
    <mergeCell ref="E38:F38"/>
    <mergeCell ref="E53:F53"/>
    <mergeCell ref="E78:F78"/>
    <mergeCell ref="AC47:AD47"/>
    <mergeCell ref="AE47:AF47"/>
    <mergeCell ref="AS47:AT47"/>
    <mergeCell ref="AG47:AH47"/>
    <mergeCell ref="AE17:AF17"/>
    <mergeCell ref="AG17:AH17"/>
    <mergeCell ref="AI17:AJ17"/>
    <mergeCell ref="AM19:AN19"/>
    <mergeCell ref="AO19:AP19"/>
    <mergeCell ref="AQ19:AR19"/>
    <mergeCell ref="W92:X92"/>
    <mergeCell ref="Y92:Z92"/>
    <mergeCell ref="AA92:AB92"/>
    <mergeCell ref="AC92:AD92"/>
    <mergeCell ref="AE92:AF92"/>
    <mergeCell ref="AG92:AH92"/>
    <mergeCell ref="G17:H17"/>
    <mergeCell ref="I17:J17"/>
    <mergeCell ref="K17:L17"/>
    <mergeCell ref="M17:N17"/>
    <mergeCell ref="AU33:AV33"/>
    <mergeCell ref="AO33:AP33"/>
    <mergeCell ref="AS19:AT19"/>
    <mergeCell ref="AE19:AF19"/>
    <mergeCell ref="AU29:AV29"/>
    <mergeCell ref="AU31:AV31"/>
    <mergeCell ref="O17:P17"/>
    <mergeCell ref="Q17:R17"/>
    <mergeCell ref="AE15:AF15"/>
    <mergeCell ref="AG15:AH15"/>
    <mergeCell ref="W15:X15"/>
    <mergeCell ref="U15:V15"/>
    <mergeCell ref="U17:V17"/>
    <mergeCell ref="Y15:Z15"/>
    <mergeCell ref="AA15:AB15"/>
    <mergeCell ref="AC15:AD15"/>
    <mergeCell ref="AQ15:AR15"/>
    <mergeCell ref="AS15:AT15"/>
    <mergeCell ref="AK17:AL17"/>
    <mergeCell ref="AM17:AN17"/>
    <mergeCell ref="AO17:AP17"/>
    <mergeCell ref="AQ17:AR17"/>
    <mergeCell ref="AS17:AT17"/>
    <mergeCell ref="AU82:AV82"/>
    <mergeCell ref="G15:H15"/>
    <mergeCell ref="I15:J15"/>
    <mergeCell ref="K15:L15"/>
    <mergeCell ref="M15:N15"/>
    <mergeCell ref="O15:P15"/>
    <mergeCell ref="Q15:R15"/>
    <mergeCell ref="AE82:AF82"/>
    <mergeCell ref="S17:T17"/>
    <mergeCell ref="W17:X17"/>
    <mergeCell ref="AM47:AN47"/>
    <mergeCell ref="AS82:AT82"/>
    <mergeCell ref="AO47:AP47"/>
    <mergeCell ref="AQ82:AR82"/>
    <mergeCell ref="AS53:AT53"/>
    <mergeCell ref="AO65:AP65"/>
    <mergeCell ref="AQ65:AR65"/>
    <mergeCell ref="AS65:AT65"/>
    <mergeCell ref="B81:B82"/>
    <mergeCell ref="A81:A82"/>
    <mergeCell ref="C82:D82"/>
    <mergeCell ref="E82:F82"/>
    <mergeCell ref="S15:T15"/>
    <mergeCell ref="AK47:AL47"/>
    <mergeCell ref="AC17:AD17"/>
    <mergeCell ref="AI15:AJ15"/>
    <mergeCell ref="Y17:Z17"/>
    <mergeCell ref="AA17:AB17"/>
    <mergeCell ref="U47:V47"/>
    <mergeCell ref="W47:X47"/>
    <mergeCell ref="Y47:Z47"/>
    <mergeCell ref="AA47:AB47"/>
    <mergeCell ref="AW81:AW82"/>
    <mergeCell ref="G82:H82"/>
    <mergeCell ref="I82:J82"/>
    <mergeCell ref="K82:L82"/>
    <mergeCell ref="M82:N82"/>
    <mergeCell ref="O82:P82"/>
    <mergeCell ref="C21:D21"/>
    <mergeCell ref="E21:F21"/>
    <mergeCell ref="AA19:AB19"/>
    <mergeCell ref="AC19:AD19"/>
    <mergeCell ref="C19:D19"/>
    <mergeCell ref="E19:F19"/>
    <mergeCell ref="G19:H19"/>
    <mergeCell ref="I19:J19"/>
    <mergeCell ref="K19:L19"/>
    <mergeCell ref="M19:N19"/>
    <mergeCell ref="AM53:AN53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G53:H53"/>
    <mergeCell ref="I53:J53"/>
    <mergeCell ref="K53:L53"/>
    <mergeCell ref="M53:N53"/>
    <mergeCell ref="AU53:AV53"/>
    <mergeCell ref="AC53:AD53"/>
    <mergeCell ref="AE53:AF53"/>
    <mergeCell ref="AG53:AH53"/>
    <mergeCell ref="AI53:AJ53"/>
    <mergeCell ref="AK53:AL53"/>
    <mergeCell ref="O53:P53"/>
    <mergeCell ref="AW64:AW65"/>
    <mergeCell ref="C61:D61"/>
    <mergeCell ref="E61:F61"/>
    <mergeCell ref="G61:H61"/>
    <mergeCell ref="AA65:AB65"/>
    <mergeCell ref="AC65:AD65"/>
    <mergeCell ref="AU65:AV65"/>
    <mergeCell ref="W65:X65"/>
    <mergeCell ref="Y65:Z65"/>
    <mergeCell ref="O65:P65"/>
    <mergeCell ref="Q65:R65"/>
    <mergeCell ref="S65:T65"/>
    <mergeCell ref="U65:V65"/>
    <mergeCell ref="AM65:AN65"/>
    <mergeCell ref="AE65:AF65"/>
    <mergeCell ref="AG65:AH65"/>
    <mergeCell ref="AI65:AJ65"/>
    <mergeCell ref="AK65:AL65"/>
    <mergeCell ref="AQ96:AR96"/>
    <mergeCell ref="AS96:AT96"/>
    <mergeCell ref="B64:B65"/>
    <mergeCell ref="A64:A65"/>
    <mergeCell ref="C65:D65"/>
    <mergeCell ref="E65:F65"/>
    <mergeCell ref="G65:H65"/>
    <mergeCell ref="I65:J65"/>
    <mergeCell ref="K65:L65"/>
    <mergeCell ref="M65:N65"/>
    <mergeCell ref="AQ94:AR94"/>
    <mergeCell ref="AS94:AT94"/>
    <mergeCell ref="AM96:AN96"/>
    <mergeCell ref="AO96:AP96"/>
    <mergeCell ref="S96:T96"/>
    <mergeCell ref="U96:V96"/>
    <mergeCell ref="W96:X96"/>
    <mergeCell ref="Y96:Z96"/>
    <mergeCell ref="AA96:AB96"/>
    <mergeCell ref="AC96:AD96"/>
    <mergeCell ref="G96:H96"/>
    <mergeCell ref="I96:J96"/>
    <mergeCell ref="K96:L96"/>
    <mergeCell ref="M96:N96"/>
    <mergeCell ref="AM94:AN94"/>
    <mergeCell ref="AO94:AP94"/>
    <mergeCell ref="AE96:AF96"/>
    <mergeCell ref="AG96:AH96"/>
    <mergeCell ref="AI96:AJ96"/>
    <mergeCell ref="AK96:AL96"/>
    <mergeCell ref="O96:P96"/>
    <mergeCell ref="Q96:R96"/>
    <mergeCell ref="A93:A94"/>
    <mergeCell ref="AW93:AW94"/>
    <mergeCell ref="G94:H94"/>
    <mergeCell ref="I94:J94"/>
    <mergeCell ref="K94:L94"/>
    <mergeCell ref="M94:N94"/>
    <mergeCell ref="O94:P94"/>
    <mergeCell ref="Q94:R94"/>
    <mergeCell ref="S94:T94"/>
    <mergeCell ref="U94:V94"/>
    <mergeCell ref="AS88:AT88"/>
    <mergeCell ref="B93:B94"/>
    <mergeCell ref="W94:X94"/>
    <mergeCell ref="Y94:Z94"/>
    <mergeCell ref="AA94:AB94"/>
    <mergeCell ref="AC94:AD94"/>
    <mergeCell ref="AE94:AF94"/>
    <mergeCell ref="AG94:AH94"/>
    <mergeCell ref="AI94:AJ94"/>
    <mergeCell ref="AK94:AL94"/>
    <mergeCell ref="Y88:Z88"/>
    <mergeCell ref="AA88:AB88"/>
    <mergeCell ref="AK88:AL88"/>
    <mergeCell ref="AK92:AL92"/>
    <mergeCell ref="AA90:AB90"/>
    <mergeCell ref="AC90:AD90"/>
    <mergeCell ref="AE90:AF90"/>
    <mergeCell ref="AG90:AH90"/>
    <mergeCell ref="AO88:AP88"/>
    <mergeCell ref="AQ88:AR88"/>
    <mergeCell ref="A77:A78"/>
    <mergeCell ref="A79:A80"/>
    <mergeCell ref="A85:A86"/>
    <mergeCell ref="A87:A88"/>
    <mergeCell ref="AQ80:AR80"/>
    <mergeCell ref="B85:B86"/>
    <mergeCell ref="C78:D78"/>
    <mergeCell ref="W82:X82"/>
    <mergeCell ref="A39:A40"/>
    <mergeCell ref="A41:A42"/>
    <mergeCell ref="A52:A53"/>
    <mergeCell ref="A83:A84"/>
    <mergeCell ref="A60:A61"/>
    <mergeCell ref="A44:A45"/>
    <mergeCell ref="A58:A59"/>
    <mergeCell ref="A72:A73"/>
    <mergeCell ref="A62:A63"/>
    <mergeCell ref="A66:A67"/>
    <mergeCell ref="A30:A31"/>
    <mergeCell ref="A32:A33"/>
    <mergeCell ref="A34:A36"/>
    <mergeCell ref="A50:A51"/>
    <mergeCell ref="A43:AW43"/>
    <mergeCell ref="AS34:AS35"/>
    <mergeCell ref="M49:N49"/>
    <mergeCell ref="O49:P49"/>
    <mergeCell ref="Q51:R51"/>
    <mergeCell ref="AW50:AW51"/>
    <mergeCell ref="AS55:AT55"/>
    <mergeCell ref="B44:B45"/>
    <mergeCell ref="S57:T57"/>
    <mergeCell ref="AK55:AL55"/>
    <mergeCell ref="AM55:AN55"/>
    <mergeCell ref="AO55:AP55"/>
    <mergeCell ref="AQ55:AR55"/>
    <mergeCell ref="S53:T53"/>
    <mergeCell ref="U53:V53"/>
    <mergeCell ref="W53:X53"/>
    <mergeCell ref="AK86:AL86"/>
    <mergeCell ref="Y86:Z86"/>
    <mergeCell ref="AS86:AT86"/>
    <mergeCell ref="AU86:AV86"/>
    <mergeCell ref="Y53:Z53"/>
    <mergeCell ref="AO34:AO35"/>
    <mergeCell ref="AQ34:AQ35"/>
    <mergeCell ref="AN34:AN35"/>
    <mergeCell ref="AI34:AI35"/>
    <mergeCell ref="AK34:AK35"/>
    <mergeCell ref="O57:P57"/>
    <mergeCell ref="Q57:R57"/>
    <mergeCell ref="O55:P55"/>
    <mergeCell ref="Q55:R55"/>
    <mergeCell ref="AW85:AW86"/>
    <mergeCell ref="C86:D86"/>
    <mergeCell ref="E86:F86"/>
    <mergeCell ref="S86:T86"/>
    <mergeCell ref="AG86:AH86"/>
    <mergeCell ref="AI86:AJ86"/>
    <mergeCell ref="E84:F84"/>
    <mergeCell ref="S84:V84"/>
    <mergeCell ref="W83:X83"/>
    <mergeCell ref="Y83:Z83"/>
    <mergeCell ref="AA80:AB80"/>
    <mergeCell ref="AC80:AD80"/>
    <mergeCell ref="Y82:Z82"/>
    <mergeCell ref="AA82:AB82"/>
    <mergeCell ref="AC82:AD82"/>
    <mergeCell ref="AG33:AH33"/>
    <mergeCell ref="AI33:AJ33"/>
    <mergeCell ref="AK33:AL33"/>
    <mergeCell ref="AM33:AN33"/>
    <mergeCell ref="Q53:R53"/>
    <mergeCell ref="AW83:AW84"/>
    <mergeCell ref="AO53:AP53"/>
    <mergeCell ref="AQ53:AR53"/>
    <mergeCell ref="AQ47:AR47"/>
    <mergeCell ref="AI47:AJ47"/>
    <mergeCell ref="G57:H57"/>
    <mergeCell ref="M57:N57"/>
    <mergeCell ref="U57:V57"/>
    <mergeCell ref="W57:X57"/>
    <mergeCell ref="AE57:AF57"/>
    <mergeCell ref="AG59:AH59"/>
    <mergeCell ref="U59:V59"/>
    <mergeCell ref="W59:X59"/>
    <mergeCell ref="I57:J57"/>
    <mergeCell ref="K57:L57"/>
    <mergeCell ref="AQ78:AR78"/>
    <mergeCell ref="C80:D80"/>
    <mergeCell ref="E80:F80"/>
    <mergeCell ref="AK80:AL80"/>
    <mergeCell ref="AQ79:AR79"/>
    <mergeCell ref="W80:X80"/>
    <mergeCell ref="Y80:Z80"/>
    <mergeCell ref="AE80:AF80"/>
    <mergeCell ref="AG80:AH80"/>
    <mergeCell ref="Q80:R80"/>
    <mergeCell ref="AW79:AW80"/>
    <mergeCell ref="AO79:AP79"/>
    <mergeCell ref="AS80:AT80"/>
    <mergeCell ref="B77:B78"/>
    <mergeCell ref="AW77:AW78"/>
    <mergeCell ref="S80:T80"/>
    <mergeCell ref="AO77:AP77"/>
    <mergeCell ref="AQ77:AR77"/>
    <mergeCell ref="U80:V80"/>
    <mergeCell ref="AO78:AP78"/>
    <mergeCell ref="S78:T78"/>
    <mergeCell ref="O78:P78"/>
    <mergeCell ref="B48:B49"/>
    <mergeCell ref="AW48:AW49"/>
    <mergeCell ref="AM79:AN79"/>
    <mergeCell ref="C73:D73"/>
    <mergeCell ref="E73:F73"/>
    <mergeCell ref="AS79:AT79"/>
    <mergeCell ref="B79:B80"/>
    <mergeCell ref="AM80:AN80"/>
    <mergeCell ref="B50:B51"/>
    <mergeCell ref="AG55:AH55"/>
    <mergeCell ref="AI55:AJ55"/>
    <mergeCell ref="AS51:AT51"/>
    <mergeCell ref="AS78:AT78"/>
    <mergeCell ref="AM77:AN77"/>
    <mergeCell ref="G78:H78"/>
    <mergeCell ref="I78:J78"/>
    <mergeCell ref="AS77:AT77"/>
    <mergeCell ref="AI78:AJ78"/>
    <mergeCell ref="B54:B55"/>
    <mergeCell ref="A54:A55"/>
    <mergeCell ref="G55:H55"/>
    <mergeCell ref="I55:J55"/>
    <mergeCell ref="AW44:AW47"/>
    <mergeCell ref="B52:B53"/>
    <mergeCell ref="Y55:Z55"/>
    <mergeCell ref="AA55:AB55"/>
    <mergeCell ref="AC55:AD55"/>
    <mergeCell ref="AE55:AF55"/>
    <mergeCell ref="K55:L55"/>
    <mergeCell ref="M55:N55"/>
    <mergeCell ref="AU2:AV2"/>
    <mergeCell ref="AU4:AV5"/>
    <mergeCell ref="AC51:AD51"/>
    <mergeCell ref="AE51:AF51"/>
    <mergeCell ref="AG51:AH51"/>
    <mergeCell ref="AI51:AJ51"/>
    <mergeCell ref="AK51:AL51"/>
    <mergeCell ref="AM51:AN51"/>
    <mergeCell ref="AO51:AP51"/>
    <mergeCell ref="AE33:AF33"/>
    <mergeCell ref="AQ2:AT2"/>
    <mergeCell ref="AQ4:AT5"/>
    <mergeCell ref="AQ6:AR6"/>
    <mergeCell ref="AS6:AT6"/>
    <mergeCell ref="AS45:AT45"/>
    <mergeCell ref="AR34:AR35"/>
    <mergeCell ref="AS27:AT27"/>
    <mergeCell ref="AS29:AT29"/>
    <mergeCell ref="A12:AW12"/>
    <mergeCell ref="W51:X51"/>
    <mergeCell ref="Y51:Z51"/>
    <mergeCell ref="AA51:AB51"/>
    <mergeCell ref="G51:H51"/>
    <mergeCell ref="I51:J51"/>
    <mergeCell ref="K51:L51"/>
    <mergeCell ref="M51:N51"/>
    <mergeCell ref="O51:P51"/>
    <mergeCell ref="B41:B42"/>
    <mergeCell ref="U6:V6"/>
    <mergeCell ref="K92:L92"/>
    <mergeCell ref="M92:N92"/>
    <mergeCell ref="O92:P92"/>
    <mergeCell ref="Q92:R92"/>
    <mergeCell ref="S92:T92"/>
    <mergeCell ref="U92:V92"/>
    <mergeCell ref="S51:T51"/>
    <mergeCell ref="U51:V51"/>
    <mergeCell ref="Q67:R67"/>
    <mergeCell ref="AI2:AL2"/>
    <mergeCell ref="AI4:AL5"/>
    <mergeCell ref="AI6:AJ6"/>
    <mergeCell ref="AK6:AL6"/>
    <mergeCell ref="AM2:AP2"/>
    <mergeCell ref="AM4:AP5"/>
    <mergeCell ref="AM6:AN6"/>
    <mergeCell ref="AO6:AP6"/>
    <mergeCell ref="AA2:AD2"/>
    <mergeCell ref="AA4:AD5"/>
    <mergeCell ref="AA6:AB6"/>
    <mergeCell ref="AC6:AD6"/>
    <mergeCell ref="W2:Z2"/>
    <mergeCell ref="W4:Z5"/>
    <mergeCell ref="W6:X6"/>
    <mergeCell ref="Y6:Z6"/>
    <mergeCell ref="U55:V55"/>
    <mergeCell ref="AC78:AD78"/>
    <mergeCell ref="AE78:AF78"/>
    <mergeCell ref="O4:R5"/>
    <mergeCell ref="O6:P6"/>
    <mergeCell ref="Q6:R6"/>
    <mergeCell ref="AE4:AH5"/>
    <mergeCell ref="AE6:AF6"/>
    <mergeCell ref="AG6:AH6"/>
    <mergeCell ref="S6:T6"/>
    <mergeCell ref="S40:T40"/>
    <mergeCell ref="U40:V40"/>
    <mergeCell ref="O42:P42"/>
    <mergeCell ref="Q42:R42"/>
    <mergeCell ref="S42:T42"/>
    <mergeCell ref="U42:V42"/>
    <mergeCell ref="I49:J49"/>
    <mergeCell ref="AS49:AT49"/>
    <mergeCell ref="W42:X42"/>
    <mergeCell ref="AW39:AW40"/>
    <mergeCell ref="G40:H40"/>
    <mergeCell ref="I40:J40"/>
    <mergeCell ref="K40:L40"/>
    <mergeCell ref="M40:N40"/>
    <mergeCell ref="O40:P40"/>
    <mergeCell ref="Q40:R40"/>
    <mergeCell ref="AC49:AD49"/>
    <mergeCell ref="AE49:AF49"/>
    <mergeCell ref="AM78:AN78"/>
    <mergeCell ref="Y33:Z33"/>
    <mergeCell ref="AA33:AB33"/>
    <mergeCell ref="AG45:AH45"/>
    <mergeCell ref="AI45:AJ45"/>
    <mergeCell ref="AK78:AL78"/>
    <mergeCell ref="C70:AV70"/>
    <mergeCell ref="A71:AW71"/>
    <mergeCell ref="AQ33:AR33"/>
    <mergeCell ref="AS33:AT33"/>
    <mergeCell ref="AM49:AN49"/>
    <mergeCell ref="A2:A5"/>
    <mergeCell ref="K4:N5"/>
    <mergeCell ref="W33:X33"/>
    <mergeCell ref="G21:H21"/>
    <mergeCell ref="I21:J21"/>
    <mergeCell ref="O2:R2"/>
    <mergeCell ref="K21:L21"/>
    <mergeCell ref="C33:D33"/>
    <mergeCell ref="K2:N2"/>
    <mergeCell ref="I6:J6"/>
    <mergeCell ref="AW2:AW5"/>
    <mergeCell ref="C2:D2"/>
    <mergeCell ref="E2:F2"/>
    <mergeCell ref="E17:F17"/>
    <mergeCell ref="I33:J33"/>
    <mergeCell ref="K33:L33"/>
    <mergeCell ref="AU15:AV15"/>
    <mergeCell ref="B2:B5"/>
    <mergeCell ref="S27:T27"/>
    <mergeCell ref="G6:H6"/>
    <mergeCell ref="K6:L6"/>
    <mergeCell ref="M6:N6"/>
    <mergeCell ref="G4:J5"/>
    <mergeCell ref="C15:D15"/>
    <mergeCell ref="M21:N21"/>
    <mergeCell ref="O21:P21"/>
    <mergeCell ref="C17:D17"/>
    <mergeCell ref="Y49:Z49"/>
    <mergeCell ref="AA49:AB49"/>
    <mergeCell ref="AQ45:AR45"/>
    <mergeCell ref="AK42:AL42"/>
    <mergeCell ref="B26:B27"/>
    <mergeCell ref="Q27:R27"/>
    <mergeCell ref="AM45:AN45"/>
    <mergeCell ref="AC33:AD33"/>
    <mergeCell ref="M33:N33"/>
    <mergeCell ref="AK45:AL45"/>
    <mergeCell ref="B83:B84"/>
    <mergeCell ref="AK73:AL73"/>
    <mergeCell ref="AE59:AF59"/>
    <mergeCell ref="U61:V61"/>
    <mergeCell ref="W61:X61"/>
    <mergeCell ref="G80:H80"/>
    <mergeCell ref="I80:J80"/>
    <mergeCell ref="K80:L80"/>
    <mergeCell ref="M80:N80"/>
    <mergeCell ref="M78:N78"/>
    <mergeCell ref="E15:F15"/>
    <mergeCell ref="AM73:AN73"/>
    <mergeCell ref="M73:N73"/>
    <mergeCell ref="Q73:R73"/>
    <mergeCell ref="S73:T73"/>
    <mergeCell ref="O73:P73"/>
    <mergeCell ref="K49:L49"/>
    <mergeCell ref="Q49:R49"/>
    <mergeCell ref="AG49:AH49"/>
    <mergeCell ref="AK49:AL49"/>
    <mergeCell ref="AA53:AB53"/>
    <mergeCell ref="A1:AW1"/>
    <mergeCell ref="S4:V5"/>
    <mergeCell ref="S2:V2"/>
    <mergeCell ref="AS73:AT73"/>
    <mergeCell ref="C4:D5"/>
    <mergeCell ref="B14:B15"/>
    <mergeCell ref="E4:F5"/>
    <mergeCell ref="G2:J2"/>
    <mergeCell ref="AO45:AP45"/>
    <mergeCell ref="Q21:R21"/>
    <mergeCell ref="Y34:Y35"/>
    <mergeCell ref="AA34:AA35"/>
    <mergeCell ref="AA45:AB45"/>
    <mergeCell ref="V34:V35"/>
    <mergeCell ref="AC29:AD29"/>
    <mergeCell ref="U31:V31"/>
    <mergeCell ref="AC38:AD38"/>
    <mergeCell ref="W38:X38"/>
    <mergeCell ref="Y38:Z38"/>
    <mergeCell ref="AM34:AM35"/>
    <mergeCell ref="AH34:AH35"/>
    <mergeCell ref="AC34:AC35"/>
    <mergeCell ref="AE34:AE35"/>
    <mergeCell ref="P34:P35"/>
    <mergeCell ref="AB34:AB35"/>
    <mergeCell ref="AF34:AF35"/>
    <mergeCell ref="R34:R35"/>
    <mergeCell ref="AG34:AG35"/>
    <mergeCell ref="E47:F47"/>
    <mergeCell ref="G47:H47"/>
    <mergeCell ref="I47:J47"/>
    <mergeCell ref="I45:J45"/>
    <mergeCell ref="G45:H45"/>
    <mergeCell ref="F34:F35"/>
    <mergeCell ref="G42:H42"/>
    <mergeCell ref="I42:J42"/>
    <mergeCell ref="C45:D45"/>
    <mergeCell ref="E45:F45"/>
    <mergeCell ref="A46:A47"/>
    <mergeCell ref="U33:V33"/>
    <mergeCell ref="S45:T45"/>
    <mergeCell ref="B32:B33"/>
    <mergeCell ref="B46:B47"/>
    <mergeCell ref="C47:D47"/>
    <mergeCell ref="S33:T33"/>
    <mergeCell ref="O36:P36"/>
    <mergeCell ref="Q82:R82"/>
    <mergeCell ref="S82:T82"/>
    <mergeCell ref="U82:V82"/>
    <mergeCell ref="B72:B73"/>
    <mergeCell ref="G73:H73"/>
    <mergeCell ref="I73:J73"/>
    <mergeCell ref="K73:L73"/>
    <mergeCell ref="K78:L78"/>
    <mergeCell ref="O80:P80"/>
    <mergeCell ref="Q78:R78"/>
    <mergeCell ref="AK27:AL27"/>
    <mergeCell ref="AM27:AN27"/>
    <mergeCell ref="AO27:AP27"/>
    <mergeCell ref="AQ27:AR27"/>
    <mergeCell ref="Q47:R47"/>
    <mergeCell ref="S47:T47"/>
    <mergeCell ref="AA42:AB42"/>
    <mergeCell ref="S34:S35"/>
    <mergeCell ref="X34:X35"/>
    <mergeCell ref="W34:W35"/>
    <mergeCell ref="AW13:AW21"/>
    <mergeCell ref="AE21:AF21"/>
    <mergeCell ref="S21:T21"/>
    <mergeCell ref="U21:V21"/>
    <mergeCell ref="AK21:AL21"/>
    <mergeCell ref="AM21:AN21"/>
    <mergeCell ref="AO21:AP21"/>
    <mergeCell ref="AU17:AV17"/>
    <mergeCell ref="AQ21:AR21"/>
    <mergeCell ref="AS21:AT21"/>
    <mergeCell ref="C27:D27"/>
    <mergeCell ref="E27:F27"/>
    <mergeCell ref="B18:B19"/>
    <mergeCell ref="A14:A15"/>
    <mergeCell ref="A16:A17"/>
    <mergeCell ref="B16:B17"/>
    <mergeCell ref="A26:A27"/>
    <mergeCell ref="A18:A19"/>
    <mergeCell ref="B20:B21"/>
    <mergeCell ref="A20:A21"/>
    <mergeCell ref="AC27:AD27"/>
    <mergeCell ref="AE27:AF27"/>
    <mergeCell ref="O33:P33"/>
    <mergeCell ref="Q33:R33"/>
    <mergeCell ref="Q29:R29"/>
    <mergeCell ref="Q34:Q35"/>
    <mergeCell ref="O31:P31"/>
    <mergeCell ref="T34:T35"/>
    <mergeCell ref="O34:O35"/>
    <mergeCell ref="AC59:AD59"/>
    <mergeCell ref="AI59:AJ59"/>
    <mergeCell ref="W31:X31"/>
    <mergeCell ref="Y31:Z31"/>
    <mergeCell ref="AG21:AH21"/>
    <mergeCell ref="AI21:AJ21"/>
    <mergeCell ref="W21:X21"/>
    <mergeCell ref="AA21:AB21"/>
    <mergeCell ref="AC21:AD21"/>
    <mergeCell ref="Y21:Z21"/>
    <mergeCell ref="G27:H27"/>
    <mergeCell ref="I27:J27"/>
    <mergeCell ref="K27:L27"/>
    <mergeCell ref="M27:N27"/>
    <mergeCell ref="Y59:Z59"/>
    <mergeCell ref="AA59:AB59"/>
    <mergeCell ref="J34:J35"/>
    <mergeCell ref="N34:N35"/>
    <mergeCell ref="M34:M35"/>
    <mergeCell ref="W45:X45"/>
    <mergeCell ref="L34:L35"/>
    <mergeCell ref="O29:P29"/>
    <mergeCell ref="M31:N31"/>
    <mergeCell ref="K29:L29"/>
    <mergeCell ref="M29:N29"/>
    <mergeCell ref="K38:L38"/>
    <mergeCell ref="M38:N38"/>
    <mergeCell ref="U27:V27"/>
    <mergeCell ref="W27:X27"/>
    <mergeCell ref="Y27:Z27"/>
    <mergeCell ref="AA27:AB27"/>
    <mergeCell ref="O27:P27"/>
    <mergeCell ref="S59:T59"/>
    <mergeCell ref="Y45:Z45"/>
    <mergeCell ref="W55:X55"/>
    <mergeCell ref="W40:X40"/>
    <mergeCell ref="Y40:Z40"/>
    <mergeCell ref="AG29:AH29"/>
    <mergeCell ref="AI29:AJ29"/>
    <mergeCell ref="B28:B29"/>
    <mergeCell ref="A28:A29"/>
    <mergeCell ref="G29:H29"/>
    <mergeCell ref="I29:J29"/>
    <mergeCell ref="AM29:AN29"/>
    <mergeCell ref="AS31:AT31"/>
    <mergeCell ref="AG27:AH27"/>
    <mergeCell ref="AI27:AJ27"/>
    <mergeCell ref="S29:T29"/>
    <mergeCell ref="U29:V29"/>
    <mergeCell ref="W29:X29"/>
    <mergeCell ref="Y29:Z29"/>
    <mergeCell ref="AA29:AB29"/>
    <mergeCell ref="AE29:AF29"/>
    <mergeCell ref="AI31:AJ31"/>
    <mergeCell ref="AO29:AP29"/>
    <mergeCell ref="AK31:AL31"/>
    <mergeCell ref="AM31:AN31"/>
    <mergeCell ref="B30:B31"/>
    <mergeCell ref="AC31:AD31"/>
    <mergeCell ref="AE31:AF31"/>
    <mergeCell ref="AG31:AH31"/>
    <mergeCell ref="Q31:R31"/>
    <mergeCell ref="S31:T31"/>
    <mergeCell ref="E33:F33"/>
    <mergeCell ref="G33:H33"/>
    <mergeCell ref="AA31:AB31"/>
    <mergeCell ref="G31:H31"/>
    <mergeCell ref="I31:J31"/>
    <mergeCell ref="K31:L31"/>
    <mergeCell ref="AS61:AT61"/>
    <mergeCell ref="U34:U35"/>
    <mergeCell ref="U36:V36"/>
    <mergeCell ref="Y36:Z36"/>
    <mergeCell ref="W36:X36"/>
    <mergeCell ref="AJ34:AJ35"/>
    <mergeCell ref="AD34:AD35"/>
    <mergeCell ref="AC36:AD36"/>
    <mergeCell ref="AS59:AT59"/>
    <mergeCell ref="Z34:Z35"/>
    <mergeCell ref="AV34:AV35"/>
    <mergeCell ref="AQ36:AR36"/>
    <mergeCell ref="AM36:AN36"/>
    <mergeCell ref="AK59:AL59"/>
    <mergeCell ref="AM59:AN59"/>
    <mergeCell ref="AO59:AP59"/>
    <mergeCell ref="AQ59:AR59"/>
    <mergeCell ref="AL34:AL35"/>
    <mergeCell ref="AP34:AP35"/>
    <mergeCell ref="AT34:AT35"/>
    <mergeCell ref="B34:B36"/>
    <mergeCell ref="G34:G35"/>
    <mergeCell ref="I34:I35"/>
    <mergeCell ref="K34:K35"/>
    <mergeCell ref="E34:E35"/>
    <mergeCell ref="C34:C35"/>
    <mergeCell ref="C36:D36"/>
    <mergeCell ref="H34:H35"/>
    <mergeCell ref="AE36:AF36"/>
    <mergeCell ref="AG36:AH36"/>
    <mergeCell ref="D34:D35"/>
    <mergeCell ref="S36:T36"/>
    <mergeCell ref="C53:D53"/>
    <mergeCell ref="C40:D40"/>
    <mergeCell ref="K47:L47"/>
    <mergeCell ref="M47:N47"/>
    <mergeCell ref="O47:P47"/>
    <mergeCell ref="I36:J36"/>
    <mergeCell ref="Q38:R38"/>
    <mergeCell ref="S38:T38"/>
    <mergeCell ref="U38:V38"/>
    <mergeCell ref="AA38:AB38"/>
    <mergeCell ref="Q36:R36"/>
    <mergeCell ref="E36:F36"/>
    <mergeCell ref="G36:H36"/>
    <mergeCell ref="K36:L36"/>
    <mergeCell ref="M36:N36"/>
    <mergeCell ref="AA36:AB36"/>
    <mergeCell ref="AS24:AT24"/>
    <mergeCell ref="AU24:AV24"/>
    <mergeCell ref="AM24:AN24"/>
    <mergeCell ref="B37:B38"/>
    <mergeCell ref="A37:A38"/>
    <mergeCell ref="G38:H38"/>
    <mergeCell ref="I38:J38"/>
    <mergeCell ref="AI36:AJ36"/>
    <mergeCell ref="AK36:AL36"/>
    <mergeCell ref="O38:P38"/>
    <mergeCell ref="O45:P45"/>
    <mergeCell ref="Q45:R45"/>
    <mergeCell ref="AC42:AD42"/>
    <mergeCell ref="AU19:AV19"/>
    <mergeCell ref="AI38:AJ38"/>
    <mergeCell ref="AK38:AL38"/>
    <mergeCell ref="AM38:AN38"/>
    <mergeCell ref="AO38:AP38"/>
    <mergeCell ref="AQ38:AR38"/>
    <mergeCell ref="AU21:AV21"/>
    <mergeCell ref="AE45:AF45"/>
    <mergeCell ref="AC45:AD45"/>
    <mergeCell ref="AE38:AF38"/>
    <mergeCell ref="AG38:AH38"/>
    <mergeCell ref="AE42:AF42"/>
    <mergeCell ref="B39:B40"/>
    <mergeCell ref="K42:L42"/>
    <mergeCell ref="M42:N42"/>
    <mergeCell ref="E40:F40"/>
    <mergeCell ref="M45:N45"/>
    <mergeCell ref="AQ40:AR40"/>
    <mergeCell ref="AK15:AL15"/>
    <mergeCell ref="AM15:AN15"/>
    <mergeCell ref="AO15:AP15"/>
    <mergeCell ref="AO31:AP31"/>
    <mergeCell ref="AQ31:AR31"/>
    <mergeCell ref="AQ24:AR24"/>
    <mergeCell ref="AK24:AL24"/>
    <mergeCell ref="AQ29:AR29"/>
    <mergeCell ref="AK29:AL29"/>
    <mergeCell ref="Y57:Z57"/>
    <mergeCell ref="AA57:AB57"/>
    <mergeCell ref="AC57:AD57"/>
    <mergeCell ref="AI40:AJ40"/>
    <mergeCell ref="AK40:AL40"/>
    <mergeCell ref="AS36:AT36"/>
    <mergeCell ref="AS38:AT38"/>
    <mergeCell ref="AO36:AP36"/>
    <mergeCell ref="AM40:AN40"/>
    <mergeCell ref="AO40:AP40"/>
    <mergeCell ref="AS57:AT57"/>
    <mergeCell ref="AG42:AH42"/>
    <mergeCell ref="AI42:AJ42"/>
    <mergeCell ref="AI49:AJ49"/>
    <mergeCell ref="AQ49:AR49"/>
    <mergeCell ref="AQ57:AR57"/>
    <mergeCell ref="AM42:AN42"/>
    <mergeCell ref="AO42:AP42"/>
    <mergeCell ref="AQ42:AR42"/>
    <mergeCell ref="AS42:AT42"/>
    <mergeCell ref="B56:B57"/>
    <mergeCell ref="C55:D55"/>
    <mergeCell ref="A56:A57"/>
    <mergeCell ref="AW54:AW55"/>
    <mergeCell ref="AW56:AW57"/>
    <mergeCell ref="AG57:AH57"/>
    <mergeCell ref="AI57:AJ57"/>
    <mergeCell ref="AK57:AL57"/>
    <mergeCell ref="AM57:AN57"/>
    <mergeCell ref="S55:T55"/>
    <mergeCell ref="AE2:AH2"/>
    <mergeCell ref="G59:H59"/>
    <mergeCell ref="K59:L59"/>
    <mergeCell ref="M59:N59"/>
    <mergeCell ref="AA40:AB40"/>
    <mergeCell ref="AC40:AD40"/>
    <mergeCell ref="AE40:AF40"/>
    <mergeCell ref="AG40:AH40"/>
    <mergeCell ref="Y42:Z42"/>
    <mergeCell ref="U24:V24"/>
    <mergeCell ref="B58:B59"/>
    <mergeCell ref="C42:D42"/>
    <mergeCell ref="E42:F42"/>
    <mergeCell ref="U45:V45"/>
    <mergeCell ref="O59:P59"/>
    <mergeCell ref="Q59:R59"/>
    <mergeCell ref="K45:L45"/>
    <mergeCell ref="I59:J59"/>
    <mergeCell ref="C49:D49"/>
    <mergeCell ref="E49:F49"/>
    <mergeCell ref="W78:X78"/>
    <mergeCell ref="Y78:Z78"/>
    <mergeCell ref="AQ83:AR83"/>
    <mergeCell ref="AS83:AT83"/>
    <mergeCell ref="AM83:AN83"/>
    <mergeCell ref="AG82:AH82"/>
    <mergeCell ref="AI82:AJ82"/>
    <mergeCell ref="AK82:AL82"/>
    <mergeCell ref="AM82:AN82"/>
    <mergeCell ref="AO82:AP82"/>
    <mergeCell ref="K61:L61"/>
    <mergeCell ref="M61:N61"/>
    <mergeCell ref="O61:P61"/>
    <mergeCell ref="Q61:R61"/>
    <mergeCell ref="AE83:AF83"/>
    <mergeCell ref="U83:V83"/>
    <mergeCell ref="U73:V73"/>
    <mergeCell ref="W73:X73"/>
    <mergeCell ref="U78:V78"/>
    <mergeCell ref="Y73:Z73"/>
    <mergeCell ref="AE61:AF61"/>
    <mergeCell ref="AQ61:AR61"/>
    <mergeCell ref="AI83:AJ83"/>
    <mergeCell ref="AK83:AL83"/>
    <mergeCell ref="AQ73:AR73"/>
    <mergeCell ref="AI73:AJ73"/>
    <mergeCell ref="AO83:AP83"/>
    <mergeCell ref="AQ76:AR76"/>
    <mergeCell ref="AE73:AF73"/>
    <mergeCell ref="AO80:AP80"/>
    <mergeCell ref="AG61:AH61"/>
    <mergeCell ref="AO73:AP73"/>
    <mergeCell ref="AG78:AH78"/>
    <mergeCell ref="AI88:AJ88"/>
    <mergeCell ref="AI61:AJ61"/>
    <mergeCell ref="AK61:AL61"/>
    <mergeCell ref="AM61:AN61"/>
    <mergeCell ref="AO61:AP61"/>
    <mergeCell ref="AG83:AH83"/>
    <mergeCell ref="AG73:AH73"/>
    <mergeCell ref="AA78:AB78"/>
    <mergeCell ref="AC73:AD73"/>
    <mergeCell ref="AM84:AP84"/>
    <mergeCell ref="AK67:AL67"/>
    <mergeCell ref="AM67:AN67"/>
    <mergeCell ref="AO67:AP67"/>
    <mergeCell ref="AM76:AN76"/>
    <mergeCell ref="AA73:AB73"/>
    <mergeCell ref="AI80:AJ80"/>
    <mergeCell ref="E83:F83"/>
    <mergeCell ref="G83:H83"/>
    <mergeCell ref="I83:J83"/>
    <mergeCell ref="K83:L83"/>
    <mergeCell ref="AA83:AB83"/>
    <mergeCell ref="AC83:AD83"/>
    <mergeCell ref="W84:Z84"/>
    <mergeCell ref="AA84:AD84"/>
    <mergeCell ref="Q83:R83"/>
    <mergeCell ref="S83:T83"/>
    <mergeCell ref="M83:N83"/>
    <mergeCell ref="G84:J84"/>
    <mergeCell ref="K84:N84"/>
    <mergeCell ref="O84:R84"/>
    <mergeCell ref="AQ84:AT84"/>
    <mergeCell ref="AU84:AV84"/>
    <mergeCell ref="G86:H86"/>
    <mergeCell ref="I86:J86"/>
    <mergeCell ref="K86:L86"/>
    <mergeCell ref="M86:N86"/>
    <mergeCell ref="O86:P86"/>
    <mergeCell ref="Q86:R86"/>
    <mergeCell ref="AE84:AH84"/>
    <mergeCell ref="AI84:AL84"/>
    <mergeCell ref="AC86:AD86"/>
    <mergeCell ref="B60:B61"/>
    <mergeCell ref="I61:J61"/>
    <mergeCell ref="U86:V86"/>
    <mergeCell ref="W86:X86"/>
    <mergeCell ref="C84:D84"/>
    <mergeCell ref="S61:T61"/>
    <mergeCell ref="C83:D83"/>
    <mergeCell ref="O83:P83"/>
    <mergeCell ref="K67:L67"/>
    <mergeCell ref="AM86:AN86"/>
    <mergeCell ref="AC88:AD88"/>
    <mergeCell ref="AE88:AF88"/>
    <mergeCell ref="AG88:AH88"/>
    <mergeCell ref="B87:B88"/>
    <mergeCell ref="AE86:AF86"/>
    <mergeCell ref="G88:H88"/>
    <mergeCell ref="I88:J88"/>
    <mergeCell ref="K88:L88"/>
    <mergeCell ref="AA86:AB86"/>
    <mergeCell ref="B66:B67"/>
    <mergeCell ref="C67:D67"/>
    <mergeCell ref="A95:A96"/>
    <mergeCell ref="AO86:AP86"/>
    <mergeCell ref="AQ86:AR86"/>
    <mergeCell ref="Q88:R88"/>
    <mergeCell ref="S88:T88"/>
    <mergeCell ref="U88:V88"/>
    <mergeCell ref="W88:X88"/>
    <mergeCell ref="AI92:AJ92"/>
    <mergeCell ref="AW87:AW88"/>
    <mergeCell ref="B95:B96"/>
    <mergeCell ref="AW95:AW96"/>
    <mergeCell ref="C96:D96"/>
    <mergeCell ref="E96:F96"/>
    <mergeCell ref="M88:N88"/>
    <mergeCell ref="O88:P88"/>
    <mergeCell ref="I92:J92"/>
    <mergeCell ref="AM92:AN92"/>
    <mergeCell ref="AM88:AN88"/>
    <mergeCell ref="E67:F67"/>
    <mergeCell ref="G67:H67"/>
    <mergeCell ref="I67:J67"/>
    <mergeCell ref="O69:P69"/>
    <mergeCell ref="K69:L69"/>
    <mergeCell ref="M69:N69"/>
    <mergeCell ref="O67:P67"/>
    <mergeCell ref="M67:N67"/>
    <mergeCell ref="S67:T67"/>
    <mergeCell ref="U67:V67"/>
    <mergeCell ref="W67:X67"/>
    <mergeCell ref="Y69:Z69"/>
    <mergeCell ref="Y67:Z67"/>
    <mergeCell ref="AA67:AB67"/>
    <mergeCell ref="G69:H69"/>
    <mergeCell ref="I69:J69"/>
    <mergeCell ref="AA69:AB69"/>
    <mergeCell ref="AQ67:AR67"/>
    <mergeCell ref="AS67:AT67"/>
    <mergeCell ref="AU67:AV67"/>
    <mergeCell ref="AG69:AH69"/>
    <mergeCell ref="AI69:AJ69"/>
    <mergeCell ref="AK69:AL69"/>
    <mergeCell ref="AM69:AN69"/>
    <mergeCell ref="B68:B69"/>
    <mergeCell ref="A68:A69"/>
    <mergeCell ref="AC69:AD69"/>
    <mergeCell ref="AE69:AF69"/>
    <mergeCell ref="Q69:R69"/>
    <mergeCell ref="S69:T69"/>
    <mergeCell ref="U69:V69"/>
    <mergeCell ref="W69:X69"/>
    <mergeCell ref="C69:D69"/>
    <mergeCell ref="E69:F69"/>
    <mergeCell ref="AW72:AW73"/>
    <mergeCell ref="AW30:AW31"/>
    <mergeCell ref="AW28:AW29"/>
    <mergeCell ref="AO69:AP69"/>
    <mergeCell ref="AQ69:AR69"/>
    <mergeCell ref="AS69:AT69"/>
    <mergeCell ref="AU69:AV69"/>
    <mergeCell ref="AW32:AW33"/>
    <mergeCell ref="AS40:AT40"/>
    <mergeCell ref="AO57:AP57"/>
    <mergeCell ref="AW66:AW67"/>
    <mergeCell ref="AW68:AW69"/>
    <mergeCell ref="AU47:AV47"/>
    <mergeCell ref="AW26:AW27"/>
    <mergeCell ref="AU27:AV27"/>
    <mergeCell ref="AW41:AW42"/>
    <mergeCell ref="AW37:AW38"/>
    <mergeCell ref="AW58:AW61"/>
    <mergeCell ref="AW34:AW36"/>
    <mergeCell ref="AU34:AU35"/>
    <mergeCell ref="C51:D51"/>
    <mergeCell ref="E51:F51"/>
    <mergeCell ref="AU51:AV51"/>
    <mergeCell ref="AU49:AV49"/>
    <mergeCell ref="S49:T49"/>
    <mergeCell ref="U49:V49"/>
    <mergeCell ref="W49:X49"/>
    <mergeCell ref="G49:H49"/>
    <mergeCell ref="AO49:AP49"/>
    <mergeCell ref="AQ51:AR51"/>
    <mergeCell ref="B23:B24"/>
    <mergeCell ref="C24:D24"/>
    <mergeCell ref="E24:F24"/>
    <mergeCell ref="G24:H24"/>
    <mergeCell ref="I24:J24"/>
    <mergeCell ref="K24:L24"/>
    <mergeCell ref="W63:X63"/>
    <mergeCell ref="Y63:Z63"/>
    <mergeCell ref="Y24:Z24"/>
    <mergeCell ref="AA24:AB24"/>
    <mergeCell ref="AC24:AD24"/>
    <mergeCell ref="AE24:AF24"/>
    <mergeCell ref="W24:X24"/>
    <mergeCell ref="Y61:Z61"/>
    <mergeCell ref="AA61:AB61"/>
    <mergeCell ref="AC61:AD61"/>
    <mergeCell ref="K63:L63"/>
    <mergeCell ref="M63:N63"/>
    <mergeCell ref="O63:P63"/>
    <mergeCell ref="Q63:R63"/>
    <mergeCell ref="S63:T63"/>
    <mergeCell ref="U63:V63"/>
    <mergeCell ref="AO24:AP24"/>
    <mergeCell ref="M24:N24"/>
    <mergeCell ref="O24:P24"/>
    <mergeCell ref="Q24:R24"/>
    <mergeCell ref="S24:T24"/>
    <mergeCell ref="AG24:AH24"/>
    <mergeCell ref="AI24:AJ24"/>
    <mergeCell ref="AI76:AJ76"/>
    <mergeCell ref="AK76:AL76"/>
    <mergeCell ref="AA63:AB63"/>
    <mergeCell ref="AI63:AJ63"/>
    <mergeCell ref="AK63:AL63"/>
    <mergeCell ref="AM63:AN63"/>
    <mergeCell ref="AG67:AH67"/>
    <mergeCell ref="AI67:AJ67"/>
    <mergeCell ref="AC67:AD67"/>
    <mergeCell ref="AE67:AF67"/>
    <mergeCell ref="E76:F76"/>
    <mergeCell ref="G76:H76"/>
    <mergeCell ref="O76:P76"/>
    <mergeCell ref="AO63:AP63"/>
    <mergeCell ref="AQ63:AR63"/>
    <mergeCell ref="AS63:AT63"/>
    <mergeCell ref="AO75:AP75"/>
    <mergeCell ref="AQ75:AR75"/>
    <mergeCell ref="AS75:AT75"/>
    <mergeCell ref="AG76:AH76"/>
    <mergeCell ref="W76:X76"/>
    <mergeCell ref="Y76:Z76"/>
    <mergeCell ref="A75:A76"/>
    <mergeCell ref="B75:B76"/>
    <mergeCell ref="AM75:AN75"/>
    <mergeCell ref="AC63:AD63"/>
    <mergeCell ref="AE63:AF63"/>
    <mergeCell ref="AG63:AH63"/>
    <mergeCell ref="AA76:AB76"/>
    <mergeCell ref="C76:D76"/>
    <mergeCell ref="A89:A90"/>
    <mergeCell ref="O90:P90"/>
    <mergeCell ref="Q90:R90"/>
    <mergeCell ref="S90:T90"/>
    <mergeCell ref="U90:V90"/>
    <mergeCell ref="AC76:AD76"/>
    <mergeCell ref="M90:N90"/>
    <mergeCell ref="I76:J76"/>
    <mergeCell ref="K76:L76"/>
    <mergeCell ref="M76:N76"/>
    <mergeCell ref="E9:F9"/>
    <mergeCell ref="G9:H9"/>
    <mergeCell ref="I9:J9"/>
    <mergeCell ref="AO76:AP76"/>
    <mergeCell ref="AS76:AT76"/>
    <mergeCell ref="AW75:AW76"/>
    <mergeCell ref="AE76:AF76"/>
    <mergeCell ref="Q76:R76"/>
    <mergeCell ref="S76:T76"/>
    <mergeCell ref="U76:V76"/>
    <mergeCell ref="K9:L9"/>
    <mergeCell ref="M9:N9"/>
    <mergeCell ref="O9:P9"/>
    <mergeCell ref="Q9:R9"/>
    <mergeCell ref="AW91:AW92"/>
    <mergeCell ref="A91:A92"/>
    <mergeCell ref="A8:A9"/>
    <mergeCell ref="B8:B9"/>
    <mergeCell ref="AW8:AW9"/>
    <mergeCell ref="C9:D9"/>
    <mergeCell ref="AA9:AB9"/>
    <mergeCell ref="AC9:AD9"/>
    <mergeCell ref="AE9:AF9"/>
    <mergeCell ref="AG9:AH9"/>
    <mergeCell ref="S9:T9"/>
    <mergeCell ref="U9:V9"/>
    <mergeCell ref="W9:X9"/>
    <mergeCell ref="Y9:Z9"/>
    <mergeCell ref="AQ9:AR9"/>
    <mergeCell ref="AS9:AT9"/>
    <mergeCell ref="AU9:AV9"/>
    <mergeCell ref="B10:B11"/>
    <mergeCell ref="AS11:AT11"/>
    <mergeCell ref="AU11:AV11"/>
    <mergeCell ref="AI9:AJ9"/>
    <mergeCell ref="AK9:AL9"/>
    <mergeCell ref="AM9:AN9"/>
    <mergeCell ref="AO9:AP9"/>
    <mergeCell ref="AW10:AW11"/>
    <mergeCell ref="C11:D11"/>
    <mergeCell ref="E11:F11"/>
    <mergeCell ref="G11:H11"/>
    <mergeCell ref="I11:J11"/>
    <mergeCell ref="K11:L11"/>
    <mergeCell ref="M11:N11"/>
    <mergeCell ref="O11:P11"/>
    <mergeCell ref="AG11:AH11"/>
    <mergeCell ref="AI11:AJ11"/>
    <mergeCell ref="C22:AW22"/>
    <mergeCell ref="C25:AW25"/>
    <mergeCell ref="A10:A11"/>
    <mergeCell ref="A23:A24"/>
    <mergeCell ref="AC11:AD11"/>
    <mergeCell ref="AE11:AF11"/>
    <mergeCell ref="Q11:R11"/>
    <mergeCell ref="S11:T11"/>
    <mergeCell ref="U11:V11"/>
    <mergeCell ref="W11:X11"/>
    <mergeCell ref="AO11:AP11"/>
    <mergeCell ref="AQ11:AR11"/>
    <mergeCell ref="AK11:AL11"/>
    <mergeCell ref="AM11:AN11"/>
    <mergeCell ref="Y11:Z11"/>
    <mergeCell ref="AA11:AB11"/>
    <mergeCell ref="Y90:Z90"/>
    <mergeCell ref="A48:A49"/>
    <mergeCell ref="C92:D92"/>
    <mergeCell ref="E92:F92"/>
    <mergeCell ref="G92:H92"/>
    <mergeCell ref="B91:B92"/>
    <mergeCell ref="B62:B63"/>
    <mergeCell ref="G63:H63"/>
    <mergeCell ref="I63:J63"/>
    <mergeCell ref="B89:B90"/>
    <mergeCell ref="AS90:AT90"/>
    <mergeCell ref="AO92:AP92"/>
    <mergeCell ref="AQ92:AR92"/>
    <mergeCell ref="AS92:AT92"/>
    <mergeCell ref="C90:D90"/>
    <mergeCell ref="E90:F90"/>
    <mergeCell ref="G90:H90"/>
    <mergeCell ref="I90:J90"/>
    <mergeCell ref="K90:L90"/>
    <mergeCell ref="W90:X90"/>
    <mergeCell ref="C74:AW74"/>
    <mergeCell ref="C97:AW97"/>
    <mergeCell ref="AW23:AW24"/>
    <mergeCell ref="AW89:AW90"/>
    <mergeCell ref="A7:AW7"/>
    <mergeCell ref="AI90:AJ90"/>
    <mergeCell ref="AK90:AL90"/>
    <mergeCell ref="AM90:AN90"/>
    <mergeCell ref="AO90:AP90"/>
    <mergeCell ref="AQ90:AR90"/>
  </mergeCells>
  <printOptions/>
  <pageMargins left="0.1968503937007874" right="0.11811023622047245" top="0.2362204724409449" bottom="0.1968503937007874" header="0.1968503937007874" footer="0.2362204724409449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Seven</cp:lastModifiedBy>
  <cp:lastPrinted>2015-04-26T15:35:52Z</cp:lastPrinted>
  <dcterms:created xsi:type="dcterms:W3CDTF">2015-03-02T08:41:58Z</dcterms:created>
  <dcterms:modified xsi:type="dcterms:W3CDTF">2015-05-19T06:25:44Z</dcterms:modified>
  <cp:category/>
  <cp:version/>
  <cp:contentType/>
  <cp:contentStatus/>
</cp:coreProperties>
</file>