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35" windowHeight="6915" activeTab="1"/>
  </bookViews>
  <sheets>
    <sheet name="земельный" sheetId="1" r:id="rId1"/>
    <sheet name="имущество" sheetId="2" r:id="rId2"/>
    <sheet name="енвд" sheetId="3" r:id="rId3"/>
  </sheets>
  <definedNames>
    <definedName name="_xlnm.Print_Area" localSheetId="0">'земельный'!$B$5:$Q$43</definedName>
    <definedName name="_xlnm.Print_Area" localSheetId="1">'имущество'!$A$3:$U$31</definedName>
  </definedNames>
  <calcPr fullCalcOnLoad="1"/>
</workbook>
</file>

<file path=xl/sharedStrings.xml><?xml version="1.0" encoding="utf-8"?>
<sst xmlns="http://schemas.openxmlformats.org/spreadsheetml/2006/main" count="431" uniqueCount="237">
  <si>
    <t>ФОРМА МОНИТОРИНГА</t>
  </si>
  <si>
    <t>проведения работ по актуализации налогооблагаемой базы</t>
  </si>
  <si>
    <t>по земельному налогу</t>
  </si>
  <si>
    <t>по МО "Город Кизилюрт"</t>
  </si>
  <si>
    <t xml:space="preserve">   Всего по    </t>
  </si>
  <si>
    <t xml:space="preserve"> состоянию на  </t>
  </si>
  <si>
    <t xml:space="preserve">  (по данным   </t>
  </si>
  <si>
    <t xml:space="preserve">Рег. орг. &lt;*&gt;) </t>
  </si>
  <si>
    <t xml:space="preserve">  Количество  </t>
  </si>
  <si>
    <t xml:space="preserve">   объектов   </t>
  </si>
  <si>
    <t xml:space="preserve">  (по данным  </t>
  </si>
  <si>
    <t xml:space="preserve">похозяйствен- </t>
  </si>
  <si>
    <t>ного учета МО)</t>
  </si>
  <si>
    <t xml:space="preserve">  учета, на   </t>
  </si>
  <si>
    <t xml:space="preserve"> которые Рег. </t>
  </si>
  <si>
    <t xml:space="preserve">     орг.     </t>
  </si>
  <si>
    <t xml:space="preserve">предоставлена </t>
  </si>
  <si>
    <t xml:space="preserve"> информация в </t>
  </si>
  <si>
    <t xml:space="preserve">      МО      </t>
  </si>
  <si>
    <t>Данные сверки и</t>
  </si>
  <si>
    <t xml:space="preserve"> актуализации, </t>
  </si>
  <si>
    <t xml:space="preserve">проведенной МО </t>
  </si>
  <si>
    <t xml:space="preserve">по информации, </t>
  </si>
  <si>
    <t>предоставленной</t>
  </si>
  <si>
    <t xml:space="preserve">   Рег. орг.   </t>
  </si>
  <si>
    <t xml:space="preserve"> В результате </t>
  </si>
  <si>
    <t xml:space="preserve"> проведенной  </t>
  </si>
  <si>
    <t xml:space="preserve">    сверки    </t>
  </si>
  <si>
    <t xml:space="preserve">   выявлено   </t>
  </si>
  <si>
    <t xml:space="preserve">пользователей </t>
  </si>
  <si>
    <t>По результатам</t>
  </si>
  <si>
    <t>работы внесено</t>
  </si>
  <si>
    <t xml:space="preserve">    в ЕГРП    </t>
  </si>
  <si>
    <t xml:space="preserve">МО направлены </t>
  </si>
  <si>
    <t xml:space="preserve">  в период с  </t>
  </si>
  <si>
    <t xml:space="preserve">   01.10 по   </t>
  </si>
  <si>
    <t xml:space="preserve">года актуали- </t>
  </si>
  <si>
    <t xml:space="preserve">  зированные  </t>
  </si>
  <si>
    <t>сведения в МРИ</t>
  </si>
  <si>
    <t xml:space="preserve">ФНС России по </t>
  </si>
  <si>
    <t xml:space="preserve">      РД      </t>
  </si>
  <si>
    <t xml:space="preserve">Поставлено на </t>
  </si>
  <si>
    <t xml:space="preserve"> учет в УФНС  </t>
  </si>
  <si>
    <t xml:space="preserve"> России по РД </t>
  </si>
  <si>
    <t>земель-</t>
  </si>
  <si>
    <t xml:space="preserve">  ных  </t>
  </si>
  <si>
    <t xml:space="preserve">участ- </t>
  </si>
  <si>
    <t xml:space="preserve">  ков  </t>
  </si>
  <si>
    <t xml:space="preserve"> (ед.) </t>
  </si>
  <si>
    <t xml:space="preserve"> общая </t>
  </si>
  <si>
    <t>площадь</t>
  </si>
  <si>
    <t xml:space="preserve">земель </t>
  </si>
  <si>
    <t>в адми-</t>
  </si>
  <si>
    <t>нистра-</t>
  </si>
  <si>
    <t xml:space="preserve">тивных </t>
  </si>
  <si>
    <t xml:space="preserve">грани- </t>
  </si>
  <si>
    <t xml:space="preserve">  цах  </t>
  </si>
  <si>
    <t xml:space="preserve"> (га)  </t>
  </si>
  <si>
    <t xml:space="preserve"> пло- </t>
  </si>
  <si>
    <t xml:space="preserve"> щадь </t>
  </si>
  <si>
    <t>участ-</t>
  </si>
  <si>
    <t xml:space="preserve"> ков  </t>
  </si>
  <si>
    <t xml:space="preserve"> (га) </t>
  </si>
  <si>
    <t xml:space="preserve">земель- </t>
  </si>
  <si>
    <t xml:space="preserve">  ных   </t>
  </si>
  <si>
    <t xml:space="preserve"> участ- </t>
  </si>
  <si>
    <t xml:space="preserve">  ков   </t>
  </si>
  <si>
    <t xml:space="preserve"> (ед.)  </t>
  </si>
  <si>
    <t>ков, на</t>
  </si>
  <si>
    <t>которые</t>
  </si>
  <si>
    <t xml:space="preserve">  не   </t>
  </si>
  <si>
    <t xml:space="preserve">оформ- </t>
  </si>
  <si>
    <t xml:space="preserve"> лены  </t>
  </si>
  <si>
    <t xml:space="preserve"> права </t>
  </si>
  <si>
    <t>по налогу на имущество физических лиц и инвентаризации</t>
  </si>
  <si>
    <t>бесхозяйного имущества</t>
  </si>
  <si>
    <t>Всего по сост.</t>
  </si>
  <si>
    <t>(по данным</t>
  </si>
  <si>
    <t>Рег. орг. &lt;*&gt;)</t>
  </si>
  <si>
    <t>похоз. учета МО)</t>
  </si>
  <si>
    <t>Количество объектов</t>
  </si>
  <si>
    <t>учета, на которые</t>
  </si>
  <si>
    <t>Рег. орг. представлена</t>
  </si>
  <si>
    <t>информация в МО</t>
  </si>
  <si>
    <t>актуализации,</t>
  </si>
  <si>
    <t>проведенной МО по</t>
  </si>
  <si>
    <t>информации,</t>
  </si>
  <si>
    <t>представленной</t>
  </si>
  <si>
    <t>Рег. орг.</t>
  </si>
  <si>
    <t>В результате проведенной</t>
  </si>
  <si>
    <t>сверки выявлено</t>
  </si>
  <si>
    <t>пользователей</t>
  </si>
  <si>
    <t>По</t>
  </si>
  <si>
    <t>результатам</t>
  </si>
  <si>
    <t>проведенной</t>
  </si>
  <si>
    <t>работы</t>
  </si>
  <si>
    <t>МО направлено                в период</t>
  </si>
  <si>
    <t>года актуализированные</t>
  </si>
  <si>
    <t>сведения в МРИ ФНС</t>
  </si>
  <si>
    <t>России по РД</t>
  </si>
  <si>
    <t>Приведение</t>
  </si>
  <si>
    <t>адресного</t>
  </si>
  <si>
    <t>хозяйства в</t>
  </si>
  <si>
    <t>соответствие              с</t>
  </si>
  <si>
    <t>ФИАС</t>
  </si>
  <si>
    <t>объектов</t>
  </si>
  <si>
    <t>недвижи-</t>
  </si>
  <si>
    <t xml:space="preserve"> мости  </t>
  </si>
  <si>
    <t xml:space="preserve">инвен- </t>
  </si>
  <si>
    <t>тариза-</t>
  </si>
  <si>
    <t>ционная</t>
  </si>
  <si>
    <t xml:space="preserve"> стои- </t>
  </si>
  <si>
    <t xml:space="preserve"> мость </t>
  </si>
  <si>
    <t xml:space="preserve"> иму-  </t>
  </si>
  <si>
    <t xml:space="preserve">щества </t>
  </si>
  <si>
    <t xml:space="preserve"> физи- </t>
  </si>
  <si>
    <t xml:space="preserve">ческих </t>
  </si>
  <si>
    <t xml:space="preserve">  лиц  </t>
  </si>
  <si>
    <t>(млн. руб.)</t>
  </si>
  <si>
    <t xml:space="preserve">стои- </t>
  </si>
  <si>
    <t xml:space="preserve">мость </t>
  </si>
  <si>
    <t xml:space="preserve"> иму- </t>
  </si>
  <si>
    <t>щества</t>
  </si>
  <si>
    <t xml:space="preserve">бесхо- </t>
  </si>
  <si>
    <t>зяйного</t>
  </si>
  <si>
    <t xml:space="preserve">  бес-  </t>
  </si>
  <si>
    <t>хозяйных</t>
  </si>
  <si>
    <t xml:space="preserve">  мого  </t>
  </si>
  <si>
    <t xml:space="preserve">  иму-  </t>
  </si>
  <si>
    <t>щества и</t>
  </si>
  <si>
    <t xml:space="preserve"> само-  </t>
  </si>
  <si>
    <t xml:space="preserve">вольных </t>
  </si>
  <si>
    <t>построек</t>
  </si>
  <si>
    <t>вне-</t>
  </si>
  <si>
    <t>сено</t>
  </si>
  <si>
    <t xml:space="preserve"> в  </t>
  </si>
  <si>
    <t>ЕГРП</t>
  </si>
  <si>
    <t>постав-</t>
  </si>
  <si>
    <t>лено на</t>
  </si>
  <si>
    <t xml:space="preserve">учет в </t>
  </si>
  <si>
    <t xml:space="preserve"> УФНС  </t>
  </si>
  <si>
    <t xml:space="preserve">России </t>
  </si>
  <si>
    <t xml:space="preserve"> по РД </t>
  </si>
  <si>
    <t xml:space="preserve">коли- </t>
  </si>
  <si>
    <t>чество</t>
  </si>
  <si>
    <t>адрес-</t>
  </si>
  <si>
    <t xml:space="preserve"> ных  </t>
  </si>
  <si>
    <t>ориен-</t>
  </si>
  <si>
    <t>тиров,</t>
  </si>
  <si>
    <t xml:space="preserve">прис- </t>
  </si>
  <si>
    <t xml:space="preserve">воен- </t>
  </si>
  <si>
    <t>ных МО</t>
  </si>
  <si>
    <t xml:space="preserve">пере- </t>
  </si>
  <si>
    <t>даны в</t>
  </si>
  <si>
    <t xml:space="preserve"> УФНС </t>
  </si>
  <si>
    <t>России</t>
  </si>
  <si>
    <t xml:space="preserve">по РД </t>
  </si>
  <si>
    <t xml:space="preserve"> </t>
  </si>
  <si>
    <t>-</t>
  </si>
  <si>
    <t>проведения работ по выявлению и постановке на налоговый</t>
  </si>
  <si>
    <t>учет лиц, осуществляющих незаконную предпринимательскую</t>
  </si>
  <si>
    <t>деятельность (ЕНВД)</t>
  </si>
  <si>
    <t>Количество</t>
  </si>
  <si>
    <t xml:space="preserve">ПБОЮЛ (по </t>
  </si>
  <si>
    <t xml:space="preserve">  данным  </t>
  </si>
  <si>
    <t xml:space="preserve"> органов  </t>
  </si>
  <si>
    <t xml:space="preserve"> местного </t>
  </si>
  <si>
    <t>самоуправ-</t>
  </si>
  <si>
    <t xml:space="preserve">ления) на </t>
  </si>
  <si>
    <t>работающих</t>
  </si>
  <si>
    <t xml:space="preserve">  на них  </t>
  </si>
  <si>
    <t xml:space="preserve"> наемных  </t>
  </si>
  <si>
    <t>работников</t>
  </si>
  <si>
    <t xml:space="preserve">    на    </t>
  </si>
  <si>
    <t xml:space="preserve">  ПБОЮЛ   </t>
  </si>
  <si>
    <t xml:space="preserve"> Дагпред- </t>
  </si>
  <si>
    <t xml:space="preserve"> принима- </t>
  </si>
  <si>
    <t xml:space="preserve">тельства) </t>
  </si>
  <si>
    <t xml:space="preserve">Коли- </t>
  </si>
  <si>
    <t xml:space="preserve">ПБОЮЛ </t>
  </si>
  <si>
    <t xml:space="preserve"> (по  </t>
  </si>
  <si>
    <t>данным</t>
  </si>
  <si>
    <t>Дагес-</t>
  </si>
  <si>
    <t xml:space="preserve"> тан- </t>
  </si>
  <si>
    <t>стата)</t>
  </si>
  <si>
    <t xml:space="preserve">                                      Информация УФНС России по РД                                      </t>
  </si>
  <si>
    <t>количество</t>
  </si>
  <si>
    <t xml:space="preserve"> платель- </t>
  </si>
  <si>
    <t xml:space="preserve">  щиков,  </t>
  </si>
  <si>
    <t xml:space="preserve">состоящих </t>
  </si>
  <si>
    <t xml:space="preserve"> на учете </t>
  </si>
  <si>
    <t>по состоя-</t>
  </si>
  <si>
    <t xml:space="preserve">  нию на  </t>
  </si>
  <si>
    <t xml:space="preserve"> по сос-  </t>
  </si>
  <si>
    <t xml:space="preserve">тоянию на </t>
  </si>
  <si>
    <t>поставлено</t>
  </si>
  <si>
    <t>на налого-</t>
  </si>
  <si>
    <t xml:space="preserve"> вый учет </t>
  </si>
  <si>
    <t>начис-</t>
  </si>
  <si>
    <t xml:space="preserve"> лено </t>
  </si>
  <si>
    <t xml:space="preserve"> ЕНВД </t>
  </si>
  <si>
    <t>факти-</t>
  </si>
  <si>
    <t xml:space="preserve">чески </t>
  </si>
  <si>
    <t>посту-</t>
  </si>
  <si>
    <t xml:space="preserve"> пило </t>
  </si>
  <si>
    <t>Нет</t>
  </si>
  <si>
    <t xml:space="preserve"> данных</t>
  </si>
  <si>
    <t>Нет данных</t>
  </si>
  <si>
    <t>на 1 декабря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</si>
  <si>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</si>
  <si>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</si>
  <si>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</si>
  <si>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</si>
  <si>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</si>
  <si>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</si>
  <si>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</si>
  <si>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</si>
  <si>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</si>
  <si>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</si>
  <si>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 xml:space="preserve"> на 1 ноября</t>
  </si>
  <si>
    <t>записи по егрп</t>
  </si>
  <si>
    <t>актуализированы в МРИ</t>
  </si>
  <si>
    <t>представлено рег орган</t>
  </si>
  <si>
    <t xml:space="preserve">по МО "Город Кизилюрт" </t>
  </si>
  <si>
    <t>на 1 января 2014 г.</t>
  </si>
  <si>
    <t>на 01.01.2014</t>
  </si>
  <si>
    <t>с 01.01.14 по 01.07.2014</t>
  </si>
  <si>
    <t>на 1 июля   2014 г.</t>
  </si>
  <si>
    <t xml:space="preserve"> 1 07 2014 года</t>
  </si>
  <si>
    <t>на 1  июля   2014 г.</t>
  </si>
  <si>
    <t>на 1 июля  2014 года</t>
  </si>
  <si>
    <t>на 01.07.2014</t>
  </si>
  <si>
    <t>Глава МО "Город Кизилюрт"</t>
  </si>
  <si>
    <t>Согласовано:МРИ ФНС №8  по РД</t>
  </si>
  <si>
    <t xml:space="preserve">        _____________М.П. Уцумиев                              </t>
  </si>
  <si>
    <t xml:space="preserve">        _____________ О.Н. Магомедова                                 </t>
  </si>
  <si>
    <t>01.__.2014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</si>
</sst>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"/>
    <numFmt numFmtId="171" formatCode="0.00000"/>
    <numFmt numFmtId="172" formatCode="0.0000"/>
    <numFmt numFmtId="173" formatCode="0.00000000"/>
    <numFmt numFmtId="174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ourier New"/>
      <family val="3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9"/>
      <color indexed="8"/>
      <name val="Courier New"/>
      <family val="3"/>
    </font>
    <font>
      <i/>
      <sz val="11"/>
      <color indexed="8"/>
      <name val="Calibri"/>
      <family val="2"/>
    </font>
    <font>
      <b/>
      <sz val="10"/>
      <color indexed="8"/>
      <name val="Batang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ourier New"/>
      <family val="3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9"/>
      <color theme="1"/>
      <name val="Courier New"/>
      <family val="3"/>
    </font>
    <font>
      <i/>
      <sz val="11"/>
      <color theme="1"/>
      <name val="Calibri"/>
      <family val="2"/>
    </font>
    <font>
      <b/>
      <sz val="10"/>
      <color theme="1"/>
      <name val="Batang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14" fontId="45" fillId="0" borderId="10" xfId="0" applyNumberFormat="1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6" fillId="0" borderId="14" xfId="0" applyFont="1" applyBorder="1" applyAlignment="1">
      <alignment horizontal="center" wrapText="1"/>
    </xf>
    <xf numFmtId="169" fontId="47" fillId="0" borderId="14" xfId="0" applyNumberFormat="1" applyFont="1" applyBorder="1" applyAlignment="1">
      <alignment horizontal="center"/>
    </xf>
    <xf numFmtId="0" fontId="46" fillId="33" borderId="14" xfId="0" applyFont="1" applyFill="1" applyBorder="1" applyAlignment="1">
      <alignment horizontal="center" wrapText="1"/>
    </xf>
    <xf numFmtId="169" fontId="46" fillId="33" borderId="1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6" fillId="0" borderId="14" xfId="0" applyFont="1" applyBorder="1" applyAlignment="1" applyProtection="1">
      <alignment horizontal="center" wrapText="1"/>
      <protection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48" fillId="0" borderId="16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48" fillId="0" borderId="18" xfId="0" applyFont="1" applyBorder="1" applyAlignment="1" applyProtection="1">
      <alignment vertical="top" wrapText="1"/>
      <protection locked="0"/>
    </xf>
    <xf numFmtId="0" fontId="46" fillId="33" borderId="14" xfId="0" applyFont="1" applyFill="1" applyBorder="1" applyAlignment="1" applyProtection="1">
      <alignment horizontal="center" wrapText="1"/>
      <protection locked="0"/>
    </xf>
    <xf numFmtId="169" fontId="46" fillId="33" borderId="14" xfId="0" applyNumberFormat="1" applyFont="1" applyFill="1" applyBorder="1" applyAlignment="1" applyProtection="1">
      <alignment horizontal="center" wrapText="1"/>
      <protection locked="0"/>
    </xf>
    <xf numFmtId="0" fontId="46" fillId="34" borderId="14" xfId="0" applyFont="1" applyFill="1" applyBorder="1" applyAlignment="1" applyProtection="1">
      <alignment horizontal="center" wrapText="1"/>
      <protection/>
    </xf>
    <xf numFmtId="169" fontId="47" fillId="34" borderId="14" xfId="0" applyNumberFormat="1" applyFont="1" applyFill="1" applyBorder="1" applyAlignment="1" applyProtection="1">
      <alignment horizontal="center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justify"/>
    </xf>
    <xf numFmtId="0" fontId="45" fillId="0" borderId="17" xfId="0" applyFont="1" applyFill="1" applyBorder="1" applyAlignment="1">
      <alignment vertical="top" wrapText="1"/>
    </xf>
    <xf numFmtId="0" fontId="45" fillId="0" borderId="20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45" fillId="0" borderId="18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horizontal="center" vertical="center" wrapText="1"/>
    </xf>
    <xf numFmtId="1" fontId="36" fillId="0" borderId="14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1" fontId="51" fillId="0" borderId="14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52" fillId="0" borderId="0" xfId="0" applyFont="1" applyAlignment="1">
      <alignment/>
    </xf>
    <xf numFmtId="0" fontId="45" fillId="0" borderId="11" xfId="0" applyFont="1" applyBorder="1" applyAlignment="1">
      <alignment vertical="top" wrapText="1"/>
    </xf>
    <xf numFmtId="0" fontId="0" fillId="0" borderId="15" xfId="0" applyBorder="1" applyAlignment="1" applyProtection="1">
      <alignment horizontal="center"/>
      <protection locked="0"/>
    </xf>
    <xf numFmtId="0" fontId="48" fillId="0" borderId="16" xfId="0" applyFont="1" applyBorder="1" applyAlignment="1" applyProtection="1">
      <alignment vertical="top" wrapText="1"/>
      <protection locked="0"/>
    </xf>
    <xf numFmtId="0" fontId="48" fillId="0" borderId="17" xfId="0" applyFont="1" applyBorder="1" applyAlignment="1" applyProtection="1">
      <alignment vertical="top" wrapText="1"/>
      <protection locked="0"/>
    </xf>
    <xf numFmtId="0" fontId="32" fillId="0" borderId="17" xfId="42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53" fillId="0" borderId="14" xfId="0" applyFont="1" applyBorder="1" applyAlignment="1" applyProtection="1">
      <alignment horizontal="center" wrapText="1"/>
      <protection locked="0"/>
    </xf>
    <xf numFmtId="0" fontId="48" fillId="0" borderId="18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5" fillId="0" borderId="16" xfId="0" applyFont="1" applyFill="1" applyBorder="1" applyAlignment="1">
      <alignment horizontal="center" vertical="top" wrapText="1"/>
    </xf>
    <xf numFmtId="0" fontId="45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45" fillId="0" borderId="18" xfId="0" applyFont="1" applyFill="1" applyBorder="1" applyAlignment="1">
      <alignment horizontal="center" vertical="top" wrapText="1"/>
    </xf>
    <xf numFmtId="0" fontId="32" fillId="0" borderId="17" xfId="42" applyFill="1" applyBorder="1" applyAlignment="1" applyProtection="1">
      <alignment horizontal="center" vertical="top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5" fillId="0" borderId="24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2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25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26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AR712"/>
  <sheetViews>
    <sheetView zoomScale="96" zoomScaleNormal="96" workbookViewId="0" topLeftCell="A10">
      <selection activeCell="O48" sqref="O48"/>
    </sheetView>
  </sheetViews>
  <sheetFormatPr defaultColWidth="9.140625" defaultRowHeight="15"/>
  <cols>
    <col min="1" max="1" width="18.421875" style="0" customWidth="1"/>
    <col min="2" max="2" width="10.00390625" style="0" customWidth="1"/>
    <col min="11" max="11" width="10.7109375" style="0" bestFit="1" customWidth="1"/>
    <col min="12" max="12" width="11.8515625" style="0" bestFit="1" customWidth="1"/>
    <col min="18" max="18" width="14.57421875" style="0" customWidth="1"/>
    <col min="19" max="19" width="13.8515625" style="0" customWidth="1"/>
    <col min="20" max="20" width="13.421875" style="0" customWidth="1"/>
    <col min="21" max="21" width="15.7109375" style="0" customWidth="1"/>
  </cols>
  <sheetData>
    <row r="3" ht="15">
      <c r="B3" s="1"/>
    </row>
    <row r="4" ht="15">
      <c r="B4" s="2"/>
    </row>
    <row r="5" spans="1:17" ht="15">
      <c r="A5" s="18"/>
      <c r="B5" s="19"/>
      <c r="C5" s="18"/>
      <c r="D5" s="18"/>
      <c r="E5" s="18"/>
      <c r="F5" s="18"/>
      <c r="G5" s="56" t="s">
        <v>0</v>
      </c>
      <c r="H5" s="56"/>
      <c r="I5" s="56"/>
      <c r="J5" s="56"/>
      <c r="K5" s="56"/>
      <c r="L5" s="18"/>
      <c r="M5" s="18"/>
      <c r="N5" s="18"/>
      <c r="O5" s="18"/>
      <c r="P5" s="18"/>
      <c r="Q5" s="18"/>
    </row>
    <row r="6" spans="1:17" ht="15">
      <c r="A6" s="18"/>
      <c r="B6" s="19"/>
      <c r="C6" s="18"/>
      <c r="D6" s="18"/>
      <c r="E6" s="18"/>
      <c r="F6" s="56" t="s">
        <v>1</v>
      </c>
      <c r="G6" s="56"/>
      <c r="H6" s="56"/>
      <c r="I6" s="56"/>
      <c r="J6" s="56"/>
      <c r="K6" s="56"/>
      <c r="L6" s="18"/>
      <c r="M6" s="18"/>
      <c r="N6" s="18"/>
      <c r="O6" s="18"/>
      <c r="P6" s="18"/>
      <c r="Q6" s="18"/>
    </row>
    <row r="7" spans="1:17" ht="15">
      <c r="A7" s="18"/>
      <c r="B7" s="20"/>
      <c r="C7" s="18"/>
      <c r="D7" s="18"/>
      <c r="E7" s="18"/>
      <c r="F7" s="56" t="s">
        <v>2</v>
      </c>
      <c r="G7" s="56"/>
      <c r="H7" s="56"/>
      <c r="I7" s="56"/>
      <c r="J7" s="56"/>
      <c r="K7" s="56"/>
      <c r="L7" s="18"/>
      <c r="M7" s="18"/>
      <c r="N7" s="18"/>
      <c r="O7" s="18"/>
      <c r="P7" s="18"/>
      <c r="Q7" s="18"/>
    </row>
    <row r="8" spans="1:17" ht="15">
      <c r="A8" s="18"/>
      <c r="B8" s="20"/>
      <c r="C8" s="18"/>
      <c r="D8" s="18"/>
      <c r="E8" s="18"/>
      <c r="F8" s="18"/>
      <c r="G8" s="21" t="s">
        <v>223</v>
      </c>
      <c r="H8" s="21"/>
      <c r="I8" s="21"/>
      <c r="J8" s="50" t="s">
        <v>229</v>
      </c>
      <c r="K8" s="50"/>
      <c r="L8" s="18"/>
      <c r="M8" s="18"/>
      <c r="N8" s="18"/>
      <c r="O8" s="18"/>
      <c r="P8" s="18"/>
      <c r="Q8" s="18"/>
    </row>
    <row r="9" spans="1:17" ht="15">
      <c r="A9" s="18"/>
      <c r="B9" s="51" t="s">
        <v>4</v>
      </c>
      <c r="C9" s="51"/>
      <c r="D9" s="51" t="s">
        <v>8</v>
      </c>
      <c r="E9" s="51"/>
      <c r="F9" s="51" t="s">
        <v>8</v>
      </c>
      <c r="G9" s="51"/>
      <c r="H9" s="51" t="s">
        <v>19</v>
      </c>
      <c r="I9" s="51"/>
      <c r="J9" s="51" t="s">
        <v>25</v>
      </c>
      <c r="K9" s="51"/>
      <c r="L9" s="51" t="s">
        <v>30</v>
      </c>
      <c r="M9" s="51"/>
      <c r="N9" s="51" t="s">
        <v>33</v>
      </c>
      <c r="O9" s="51"/>
      <c r="P9" s="51" t="s">
        <v>41</v>
      </c>
      <c r="Q9" s="51"/>
    </row>
    <row r="10" spans="1:17" ht="15">
      <c r="A10" s="18"/>
      <c r="B10" s="52" t="s">
        <v>5</v>
      </c>
      <c r="C10" s="52"/>
      <c r="D10" s="52" t="s">
        <v>9</v>
      </c>
      <c r="E10" s="52"/>
      <c r="F10" s="52" t="s">
        <v>9</v>
      </c>
      <c r="G10" s="52"/>
      <c r="H10" s="52" t="s">
        <v>20</v>
      </c>
      <c r="I10" s="52"/>
      <c r="J10" s="52" t="s">
        <v>26</v>
      </c>
      <c r="K10" s="52"/>
      <c r="L10" s="52" t="s">
        <v>31</v>
      </c>
      <c r="M10" s="52"/>
      <c r="N10" s="52" t="s">
        <v>34</v>
      </c>
      <c r="O10" s="52"/>
      <c r="P10" s="52" t="s">
        <v>42</v>
      </c>
      <c r="Q10" s="52"/>
    </row>
    <row r="11" spans="1:17" ht="15">
      <c r="A11" s="18"/>
      <c r="B11" s="52" t="s">
        <v>230</v>
      </c>
      <c r="C11" s="52"/>
      <c r="D11" s="52" t="s">
        <v>10</v>
      </c>
      <c r="E11" s="52"/>
      <c r="F11" s="52" t="s">
        <v>13</v>
      </c>
      <c r="G11" s="52"/>
      <c r="H11" s="52" t="s">
        <v>21</v>
      </c>
      <c r="I11" s="52"/>
      <c r="J11" s="52" t="s">
        <v>27</v>
      </c>
      <c r="K11" s="52"/>
      <c r="L11" s="52" t="s">
        <v>32</v>
      </c>
      <c r="M11" s="52"/>
      <c r="N11" s="52" t="s">
        <v>35</v>
      </c>
      <c r="O11" s="52"/>
      <c r="P11" s="52" t="s">
        <v>43</v>
      </c>
      <c r="Q11" s="52"/>
    </row>
    <row r="12" spans="1:17" ht="15">
      <c r="A12" s="18"/>
      <c r="B12" s="52" t="s">
        <v>6</v>
      </c>
      <c r="C12" s="52"/>
      <c r="D12" s="52" t="s">
        <v>11</v>
      </c>
      <c r="E12" s="52"/>
      <c r="F12" s="52" t="s">
        <v>14</v>
      </c>
      <c r="G12" s="52"/>
      <c r="H12" s="52" t="s">
        <v>22</v>
      </c>
      <c r="I12" s="52"/>
      <c r="J12" s="52" t="s">
        <v>28</v>
      </c>
      <c r="K12" s="52"/>
      <c r="L12" s="54"/>
      <c r="M12" s="54"/>
      <c r="N12" s="52" t="s">
        <v>228</v>
      </c>
      <c r="O12" s="52"/>
      <c r="P12" s="54"/>
      <c r="Q12" s="54"/>
    </row>
    <row r="13" spans="1:17" ht="15" customHeight="1">
      <c r="A13" s="18"/>
      <c r="B13" s="53" t="s">
        <v>7</v>
      </c>
      <c r="C13" s="53"/>
      <c r="D13" s="52" t="s">
        <v>12</v>
      </c>
      <c r="E13" s="52"/>
      <c r="F13" s="52" t="s">
        <v>15</v>
      </c>
      <c r="G13" s="52"/>
      <c r="H13" s="52" t="s">
        <v>23</v>
      </c>
      <c r="I13" s="52"/>
      <c r="J13" s="52" t="s">
        <v>29</v>
      </c>
      <c r="K13" s="52"/>
      <c r="L13" s="54"/>
      <c r="M13" s="54"/>
      <c r="N13" s="52" t="s">
        <v>36</v>
      </c>
      <c r="O13" s="52"/>
      <c r="P13" s="54"/>
      <c r="Q13" s="54"/>
    </row>
    <row r="14" spans="1:17" ht="15">
      <c r="A14" s="18"/>
      <c r="B14" s="54"/>
      <c r="C14" s="54"/>
      <c r="D14" s="54"/>
      <c r="E14" s="54"/>
      <c r="F14" s="52" t="s">
        <v>16</v>
      </c>
      <c r="G14" s="52"/>
      <c r="H14" s="52" t="s">
        <v>24</v>
      </c>
      <c r="I14" s="52"/>
      <c r="J14" s="54"/>
      <c r="K14" s="54"/>
      <c r="L14" s="54"/>
      <c r="M14" s="54"/>
      <c r="N14" s="52" t="s">
        <v>37</v>
      </c>
      <c r="O14" s="52"/>
      <c r="P14" s="54"/>
      <c r="Q14" s="54"/>
    </row>
    <row r="15" spans="1:17" ht="15">
      <c r="A15" s="18"/>
      <c r="B15" s="54"/>
      <c r="C15" s="54"/>
      <c r="D15" s="54"/>
      <c r="E15" s="54"/>
      <c r="F15" s="52" t="s">
        <v>17</v>
      </c>
      <c r="G15" s="52"/>
      <c r="H15" s="54"/>
      <c r="I15" s="54"/>
      <c r="J15" s="54"/>
      <c r="K15" s="54"/>
      <c r="L15" s="54"/>
      <c r="M15" s="54"/>
      <c r="N15" s="52" t="s">
        <v>38</v>
      </c>
      <c r="O15" s="52"/>
      <c r="P15" s="54"/>
      <c r="Q15" s="54"/>
    </row>
    <row r="16" spans="1:17" ht="15">
      <c r="A16" s="18"/>
      <c r="B16" s="54"/>
      <c r="C16" s="54"/>
      <c r="D16" s="54"/>
      <c r="E16" s="54"/>
      <c r="F16" s="52" t="s">
        <v>18</v>
      </c>
      <c r="G16" s="52"/>
      <c r="H16" s="54"/>
      <c r="I16" s="54"/>
      <c r="J16" s="54"/>
      <c r="K16" s="54"/>
      <c r="L16" s="54"/>
      <c r="M16" s="54"/>
      <c r="N16" s="52" t="s">
        <v>39</v>
      </c>
      <c r="O16" s="52"/>
      <c r="P16" s="54"/>
      <c r="Q16" s="54"/>
    </row>
    <row r="17" spans="1:17" ht="15">
      <c r="A17" s="18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8" t="s">
        <v>40</v>
      </c>
      <c r="O17" s="58"/>
      <c r="P17" s="55"/>
      <c r="Q17" s="55"/>
    </row>
    <row r="18" spans="1:17" ht="15">
      <c r="A18" s="18"/>
      <c r="B18" s="22" t="s">
        <v>44</v>
      </c>
      <c r="C18" s="22" t="s">
        <v>49</v>
      </c>
      <c r="D18" s="22" t="s">
        <v>44</v>
      </c>
      <c r="E18" s="22" t="s">
        <v>58</v>
      </c>
      <c r="F18" s="22" t="s">
        <v>44</v>
      </c>
      <c r="G18" s="22" t="s">
        <v>58</v>
      </c>
      <c r="H18" s="22" t="s">
        <v>63</v>
      </c>
      <c r="I18" s="22" t="s">
        <v>58</v>
      </c>
      <c r="J18" s="22" t="s">
        <v>44</v>
      </c>
      <c r="K18" s="22" t="s">
        <v>58</v>
      </c>
      <c r="L18" s="22" t="s">
        <v>44</v>
      </c>
      <c r="M18" s="22" t="s">
        <v>58</v>
      </c>
      <c r="N18" s="22" t="s">
        <v>44</v>
      </c>
      <c r="O18" s="22" t="s">
        <v>58</v>
      </c>
      <c r="P18" s="22" t="s">
        <v>44</v>
      </c>
      <c r="Q18" s="22" t="s">
        <v>58</v>
      </c>
    </row>
    <row r="19" spans="1:17" ht="15">
      <c r="A19" s="18"/>
      <c r="B19" s="23" t="s">
        <v>45</v>
      </c>
      <c r="C19" s="23" t="s">
        <v>50</v>
      </c>
      <c r="D19" s="23" t="s">
        <v>45</v>
      </c>
      <c r="E19" s="23" t="s">
        <v>59</v>
      </c>
      <c r="F19" s="23" t="s">
        <v>45</v>
      </c>
      <c r="G19" s="23" t="s">
        <v>59</v>
      </c>
      <c r="H19" s="23" t="s">
        <v>64</v>
      </c>
      <c r="I19" s="23" t="s">
        <v>59</v>
      </c>
      <c r="J19" s="23" t="s">
        <v>45</v>
      </c>
      <c r="K19" s="23" t="s">
        <v>59</v>
      </c>
      <c r="L19" s="23" t="s">
        <v>45</v>
      </c>
      <c r="M19" s="23" t="s">
        <v>59</v>
      </c>
      <c r="N19" s="23" t="s">
        <v>45</v>
      </c>
      <c r="O19" s="23" t="s">
        <v>59</v>
      </c>
      <c r="P19" s="23" t="s">
        <v>45</v>
      </c>
      <c r="Q19" s="23" t="s">
        <v>59</v>
      </c>
    </row>
    <row r="20" spans="1:17" ht="15">
      <c r="A20" s="18"/>
      <c r="B20" s="23" t="s">
        <v>46</v>
      </c>
      <c r="C20" s="23" t="s">
        <v>51</v>
      </c>
      <c r="D20" s="23" t="s">
        <v>46</v>
      </c>
      <c r="E20" s="23" t="s">
        <v>60</v>
      </c>
      <c r="F20" s="23" t="s">
        <v>46</v>
      </c>
      <c r="G20" s="23" t="s">
        <v>60</v>
      </c>
      <c r="H20" s="23" t="s">
        <v>65</v>
      </c>
      <c r="I20" s="23" t="s">
        <v>60</v>
      </c>
      <c r="J20" s="23" t="s">
        <v>46</v>
      </c>
      <c r="K20" s="23" t="s">
        <v>60</v>
      </c>
      <c r="L20" s="23" t="s">
        <v>46</v>
      </c>
      <c r="M20" s="23" t="s">
        <v>60</v>
      </c>
      <c r="N20" s="23" t="s">
        <v>46</v>
      </c>
      <c r="O20" s="23" t="s">
        <v>60</v>
      </c>
      <c r="P20" s="23" t="s">
        <v>46</v>
      </c>
      <c r="Q20" s="23" t="s">
        <v>60</v>
      </c>
    </row>
    <row r="21" spans="1:17" ht="15">
      <c r="A21" s="18"/>
      <c r="B21" s="23" t="s">
        <v>47</v>
      </c>
      <c r="C21" s="23" t="s">
        <v>52</v>
      </c>
      <c r="D21" s="23" t="s">
        <v>47</v>
      </c>
      <c r="E21" s="23" t="s">
        <v>61</v>
      </c>
      <c r="F21" s="23" t="s">
        <v>47</v>
      </c>
      <c r="G21" s="23" t="s">
        <v>61</v>
      </c>
      <c r="H21" s="23" t="s">
        <v>66</v>
      </c>
      <c r="I21" s="23" t="s">
        <v>61</v>
      </c>
      <c r="J21" s="23" t="s">
        <v>68</v>
      </c>
      <c r="K21" s="23" t="s">
        <v>61</v>
      </c>
      <c r="L21" s="23" t="s">
        <v>47</v>
      </c>
      <c r="M21" s="23" t="s">
        <v>61</v>
      </c>
      <c r="N21" s="23" t="s">
        <v>47</v>
      </c>
      <c r="O21" s="23" t="s">
        <v>61</v>
      </c>
      <c r="P21" s="23" t="s">
        <v>47</v>
      </c>
      <c r="Q21" s="23" t="s">
        <v>61</v>
      </c>
    </row>
    <row r="22" spans="1:17" ht="15">
      <c r="A22" s="18"/>
      <c r="B22" s="23" t="s">
        <v>48</v>
      </c>
      <c r="C22" s="23" t="s">
        <v>53</v>
      </c>
      <c r="D22" s="23" t="s">
        <v>48</v>
      </c>
      <c r="E22" s="23" t="s">
        <v>62</v>
      </c>
      <c r="F22" s="23" t="s">
        <v>48</v>
      </c>
      <c r="G22" s="23" t="s">
        <v>62</v>
      </c>
      <c r="H22" s="23" t="s">
        <v>67</v>
      </c>
      <c r="I22" s="23" t="s">
        <v>62</v>
      </c>
      <c r="J22" s="23" t="s">
        <v>69</v>
      </c>
      <c r="K22" s="23" t="s">
        <v>62</v>
      </c>
      <c r="L22" s="23" t="s">
        <v>48</v>
      </c>
      <c r="M22" s="23" t="s">
        <v>62</v>
      </c>
      <c r="N22" s="23" t="s">
        <v>48</v>
      </c>
      <c r="O22" s="23" t="s">
        <v>62</v>
      </c>
      <c r="P22" s="23" t="s">
        <v>48</v>
      </c>
      <c r="Q22" s="23" t="s">
        <v>62</v>
      </c>
    </row>
    <row r="23" spans="1:17" ht="15">
      <c r="A23" s="18"/>
      <c r="B23" s="24"/>
      <c r="C23" s="23" t="s">
        <v>54</v>
      </c>
      <c r="D23" s="24"/>
      <c r="E23" s="24"/>
      <c r="F23" s="24"/>
      <c r="G23" s="24"/>
      <c r="H23" s="24"/>
      <c r="I23" s="24"/>
      <c r="J23" s="23" t="s">
        <v>70</v>
      </c>
      <c r="K23" s="24"/>
      <c r="L23" s="24"/>
      <c r="M23" s="24"/>
      <c r="N23" s="24"/>
      <c r="O23" s="24"/>
      <c r="P23" s="24"/>
      <c r="Q23" s="24"/>
    </row>
    <row r="24" spans="1:17" ht="15">
      <c r="A24" s="18"/>
      <c r="B24" s="24"/>
      <c r="C24" s="23" t="s">
        <v>55</v>
      </c>
      <c r="D24" s="24"/>
      <c r="E24" s="24"/>
      <c r="F24" s="24"/>
      <c r="G24" s="24"/>
      <c r="H24" s="24"/>
      <c r="I24" s="24"/>
      <c r="J24" s="23" t="s">
        <v>71</v>
      </c>
      <c r="K24" s="24"/>
      <c r="L24" s="24"/>
      <c r="M24" s="24"/>
      <c r="N24" s="24"/>
      <c r="O24" s="24"/>
      <c r="P24" s="24"/>
      <c r="Q24" s="24"/>
    </row>
    <row r="25" spans="1:17" ht="15">
      <c r="A25" s="18"/>
      <c r="B25" s="24"/>
      <c r="C25" s="23" t="s">
        <v>56</v>
      </c>
      <c r="D25" s="24"/>
      <c r="E25" s="24"/>
      <c r="F25" s="24"/>
      <c r="G25" s="24"/>
      <c r="H25" s="24"/>
      <c r="I25" s="24"/>
      <c r="J25" s="23" t="s">
        <v>72</v>
      </c>
      <c r="K25" s="24"/>
      <c r="L25" s="24"/>
      <c r="M25" s="24"/>
      <c r="N25" s="24"/>
      <c r="O25" s="24"/>
      <c r="P25" s="24"/>
      <c r="Q25" s="24"/>
    </row>
    <row r="26" spans="1:17" ht="15">
      <c r="A26" s="18"/>
      <c r="B26" s="24"/>
      <c r="C26" s="23" t="s">
        <v>57</v>
      </c>
      <c r="D26" s="24"/>
      <c r="E26" s="24"/>
      <c r="F26" s="24"/>
      <c r="G26" s="24"/>
      <c r="H26" s="24"/>
      <c r="I26" s="24"/>
      <c r="J26" s="23" t="s">
        <v>73</v>
      </c>
      <c r="K26" s="24"/>
      <c r="L26" s="24"/>
      <c r="M26" s="24"/>
      <c r="N26" s="24"/>
      <c r="O26" s="24"/>
      <c r="P26" s="24"/>
      <c r="Q26" s="24"/>
    </row>
    <row r="27" spans="1:21" ht="15">
      <c r="A27" s="18"/>
      <c r="B27" s="25"/>
      <c r="C27" s="25"/>
      <c r="D27" s="25"/>
      <c r="E27" s="25"/>
      <c r="F27" s="25"/>
      <c r="G27" s="25"/>
      <c r="H27" s="25"/>
      <c r="I27" s="25"/>
      <c r="J27" s="26" t="s">
        <v>48</v>
      </c>
      <c r="K27" s="25"/>
      <c r="L27" s="25"/>
      <c r="M27" s="25"/>
      <c r="N27" s="25"/>
      <c r="O27" s="25"/>
      <c r="P27" s="25"/>
      <c r="Q27" s="25"/>
      <c r="S27" s="59" t="s">
        <v>222</v>
      </c>
      <c r="T27" s="59" t="s">
        <v>220</v>
      </c>
      <c r="U27" s="59" t="s">
        <v>221</v>
      </c>
    </row>
    <row r="28" spans="1:21" ht="15.75" customHeight="1">
      <c r="A28" s="18"/>
      <c r="B28" s="57">
        <v>1</v>
      </c>
      <c r="C28" s="57"/>
      <c r="D28" s="57">
        <v>2</v>
      </c>
      <c r="E28" s="57"/>
      <c r="F28" s="57">
        <v>3</v>
      </c>
      <c r="G28" s="57"/>
      <c r="H28" s="57">
        <v>4</v>
      </c>
      <c r="I28" s="57"/>
      <c r="J28" s="57">
        <v>5</v>
      </c>
      <c r="K28" s="57"/>
      <c r="L28" s="57">
        <v>6</v>
      </c>
      <c r="M28" s="57"/>
      <c r="N28" s="57">
        <v>7</v>
      </c>
      <c r="O28" s="57"/>
      <c r="P28" s="57">
        <v>8</v>
      </c>
      <c r="Q28" s="57"/>
      <c r="S28" s="59"/>
      <c r="T28" s="59"/>
      <c r="U28" s="59"/>
    </row>
    <row r="29" spans="2:21" ht="15" hidden="1">
      <c r="B29" s="27">
        <v>4050</v>
      </c>
      <c r="C29" s="16">
        <v>2370</v>
      </c>
      <c r="D29" s="27">
        <v>4371</v>
      </c>
      <c r="E29" s="27">
        <v>337.1</v>
      </c>
      <c r="F29" s="29">
        <v>4050</v>
      </c>
      <c r="G29" s="29">
        <v>312.3</v>
      </c>
      <c r="H29" s="29">
        <v>4050</v>
      </c>
      <c r="I29" s="29">
        <v>312.3</v>
      </c>
      <c r="J29" s="29">
        <v>321</v>
      </c>
      <c r="K29" s="29">
        <v>24.8</v>
      </c>
      <c r="L29" s="29">
        <v>294</v>
      </c>
      <c r="M29" s="29">
        <v>22.1</v>
      </c>
      <c r="N29" s="29">
        <v>270</v>
      </c>
      <c r="O29" s="29">
        <v>20.8</v>
      </c>
      <c r="P29" s="29">
        <v>270</v>
      </c>
      <c r="Q29" s="29">
        <v>20.8</v>
      </c>
      <c r="R29" s="18" t="s">
        <v>208</v>
      </c>
      <c r="S29" s="17">
        <f>B29/D29</f>
        <v>0.9265614275909403</v>
      </c>
      <c r="T29" s="17">
        <f>L29/J29</f>
        <v>0.9158878504672897</v>
      </c>
      <c r="U29" s="17">
        <f>N29/L29</f>
        <v>0.9183673469387755</v>
      </c>
    </row>
    <row r="30" spans="1:21" ht="16.5" hidden="1">
      <c r="A30" t="s">
        <v>224</v>
      </c>
      <c r="B30" s="27">
        <v>4371</v>
      </c>
      <c r="C30" s="16">
        <v>2370</v>
      </c>
      <c r="D30" s="28">
        <v>4418</v>
      </c>
      <c r="E30" s="28">
        <v>353.06</v>
      </c>
      <c r="F30" s="30">
        <f aca="true" t="shared" si="0" ref="F30:F42">B30</f>
        <v>4371</v>
      </c>
      <c r="G30" s="30">
        <f>E30*S30</f>
        <v>349.3040425531915</v>
      </c>
      <c r="H30" s="30">
        <f aca="true" t="shared" si="1" ref="H30:H42">F30</f>
        <v>4371</v>
      </c>
      <c r="I30" s="30">
        <f aca="true" t="shared" si="2" ref="I30:I42">G30</f>
        <v>349.3040425531915</v>
      </c>
      <c r="J30" s="30">
        <f>D30-B30</f>
        <v>47</v>
      </c>
      <c r="K30" s="30">
        <f aca="true" t="shared" si="3" ref="K30:K42">E30-G30</f>
        <v>3.755957446808509</v>
      </c>
      <c r="L30" s="30">
        <f>J30*T30</f>
        <v>42.77</v>
      </c>
      <c r="M30" s="30">
        <f>K30*T30</f>
        <v>3.417921276595743</v>
      </c>
      <c r="N30" s="30">
        <f>L30*U30</f>
        <v>39.27857142857143</v>
      </c>
      <c r="O30" s="30">
        <f>M30*U30</f>
        <v>3.1389072948328254</v>
      </c>
      <c r="P30" s="30">
        <f aca="true" t="shared" si="4" ref="P30:P42">N30</f>
        <v>39.27857142857143</v>
      </c>
      <c r="Q30" s="30">
        <f aca="true" t="shared" si="5" ref="Q30:Q42">O30</f>
        <v>3.1389072948328254</v>
      </c>
      <c r="R30" s="18" t="s">
        <v>209</v>
      </c>
      <c r="S30" s="17">
        <f>B30/D30</f>
        <v>0.9893617021276596</v>
      </c>
      <c r="T30" s="17">
        <v>0.91</v>
      </c>
      <c r="U30" s="17">
        <v>0.9183673469387755</v>
      </c>
    </row>
    <row r="31" spans="2:21" ht="16.5" hidden="1">
      <c r="B31" s="27">
        <v>4050</v>
      </c>
      <c r="C31" s="16">
        <v>2370</v>
      </c>
      <c r="D31" s="28">
        <v>4371</v>
      </c>
      <c r="E31" s="28">
        <v>337.1</v>
      </c>
      <c r="F31" s="30">
        <f t="shared" si="0"/>
        <v>4050</v>
      </c>
      <c r="G31" s="30">
        <f>E31*S31</f>
        <v>312.343857240906</v>
      </c>
      <c r="H31" s="30">
        <f t="shared" si="1"/>
        <v>4050</v>
      </c>
      <c r="I31" s="30">
        <f t="shared" si="2"/>
        <v>312.343857240906</v>
      </c>
      <c r="J31" s="30">
        <f aca="true" t="shared" si="6" ref="J31:J42">D31-B31</f>
        <v>321</v>
      </c>
      <c r="K31" s="30">
        <f t="shared" si="3"/>
        <v>24.75614275909402</v>
      </c>
      <c r="L31" s="30">
        <f>J31*T31</f>
        <v>294</v>
      </c>
      <c r="M31" s="30">
        <f>K31*T31</f>
        <v>22.67385037748798</v>
      </c>
      <c r="N31" s="30">
        <f>L31*U31</f>
        <v>270</v>
      </c>
      <c r="O31" s="30">
        <f>M31*U31</f>
        <v>20.822923816060392</v>
      </c>
      <c r="P31" s="30">
        <f t="shared" si="4"/>
        <v>270</v>
      </c>
      <c r="Q31" s="30">
        <f t="shared" si="5"/>
        <v>20.822923816060392</v>
      </c>
      <c r="R31" s="18" t="s">
        <v>210</v>
      </c>
      <c r="S31" s="17">
        <f>B31/D31</f>
        <v>0.9265614275909403</v>
      </c>
      <c r="T31" s="17">
        <v>0.9158878504672897</v>
      </c>
      <c r="U31" s="17">
        <v>0.9183673469387755</v>
      </c>
    </row>
    <row r="32" spans="2:21" ht="16.5" hidden="1">
      <c r="B32" s="27"/>
      <c r="C32" s="16">
        <v>2370</v>
      </c>
      <c r="D32" s="28"/>
      <c r="E32" s="28"/>
      <c r="F32" s="30">
        <f t="shared" si="0"/>
        <v>0</v>
      </c>
      <c r="G32" s="30">
        <f>E32*S31</f>
        <v>0</v>
      </c>
      <c r="H32" s="30">
        <f t="shared" si="1"/>
        <v>0</v>
      </c>
      <c r="I32" s="30">
        <f t="shared" si="2"/>
        <v>0</v>
      </c>
      <c r="J32" s="30">
        <f t="shared" si="6"/>
        <v>0</v>
      </c>
      <c r="K32" s="30">
        <f t="shared" si="3"/>
        <v>0</v>
      </c>
      <c r="L32" s="30">
        <f>J32*T31</f>
        <v>0</v>
      </c>
      <c r="M32" s="30">
        <f>K32*T31</f>
        <v>0</v>
      </c>
      <c r="N32" s="30">
        <f>L32*U31</f>
        <v>0</v>
      </c>
      <c r="O32" s="30">
        <f>M32*U31</f>
        <v>0</v>
      </c>
      <c r="P32" s="30">
        <f t="shared" si="4"/>
        <v>0</v>
      </c>
      <c r="Q32" s="30">
        <f t="shared" si="5"/>
        <v>0</v>
      </c>
      <c r="R32" s="18" t="s">
        <v>211</v>
      </c>
      <c r="S32" s="17"/>
      <c r="T32" s="17">
        <v>0.9158878504672897</v>
      </c>
      <c r="U32" s="17">
        <v>0.9183673469387755</v>
      </c>
    </row>
    <row r="33" spans="1:21" ht="16.5" hidden="1">
      <c r="A33" t="s">
        <v>212</v>
      </c>
      <c r="B33" s="13"/>
      <c r="C33" s="11">
        <v>2370</v>
      </c>
      <c r="D33" s="28"/>
      <c r="E33" s="14"/>
      <c r="F33" s="12">
        <f t="shared" si="0"/>
        <v>0</v>
      </c>
      <c r="G33" s="12" t="e">
        <f aca="true" t="shared" si="7" ref="G33:G42">E33*S33</f>
        <v>#DIV/0!</v>
      </c>
      <c r="H33" s="12">
        <f t="shared" si="1"/>
        <v>0</v>
      </c>
      <c r="I33" s="12" t="e">
        <f t="shared" si="2"/>
        <v>#DIV/0!</v>
      </c>
      <c r="J33" s="12">
        <f t="shared" si="6"/>
        <v>0</v>
      </c>
      <c r="K33" s="12" t="e">
        <f t="shared" si="3"/>
        <v>#DIV/0!</v>
      </c>
      <c r="L33" s="12" t="e">
        <f aca="true" t="shared" si="8" ref="L33:L42">J33*T33</f>
        <v>#DIV/0!</v>
      </c>
      <c r="M33" s="12" t="e">
        <f aca="true" t="shared" si="9" ref="M33:M42">K33*T33</f>
        <v>#DIV/0!</v>
      </c>
      <c r="N33" s="12" t="e">
        <f aca="true" t="shared" si="10" ref="N33:N42">L33*U33</f>
        <v>#DIV/0!</v>
      </c>
      <c r="O33" s="12" t="e">
        <f aca="true" t="shared" si="11" ref="O33:O42">M33*U33</f>
        <v>#DIV/0!</v>
      </c>
      <c r="P33" s="12" t="e">
        <f t="shared" si="4"/>
        <v>#DIV/0!</v>
      </c>
      <c r="Q33" s="12" t="e">
        <f t="shared" si="5"/>
        <v>#DIV/0!</v>
      </c>
      <c r="S33" s="15" t="e">
        <f aca="true" t="shared" si="12" ref="S33:S42">B32/D32</f>
        <v>#DIV/0!</v>
      </c>
      <c r="T33" s="15" t="e">
        <f aca="true" t="shared" si="13" ref="T33:T42">L32/J32</f>
        <v>#DIV/0!</v>
      </c>
      <c r="U33" s="15" t="e">
        <f aca="true" t="shared" si="14" ref="U33:U42">N32/L32</f>
        <v>#DIV/0!</v>
      </c>
    </row>
    <row r="34" spans="1:21" ht="16.5" hidden="1">
      <c r="A34" t="s">
        <v>213</v>
      </c>
      <c r="B34" s="13"/>
      <c r="C34" s="11">
        <v>2370</v>
      </c>
      <c r="D34" s="28"/>
      <c r="E34" s="14"/>
      <c r="F34" s="12">
        <f t="shared" si="0"/>
        <v>0</v>
      </c>
      <c r="G34" s="12" t="e">
        <f t="shared" si="7"/>
        <v>#DIV/0!</v>
      </c>
      <c r="H34" s="12">
        <f t="shared" si="1"/>
        <v>0</v>
      </c>
      <c r="I34" s="12" t="e">
        <f t="shared" si="2"/>
        <v>#DIV/0!</v>
      </c>
      <c r="J34" s="12">
        <f t="shared" si="6"/>
        <v>0</v>
      </c>
      <c r="K34" s="12" t="e">
        <f t="shared" si="3"/>
        <v>#DIV/0!</v>
      </c>
      <c r="L34" s="12" t="e">
        <f t="shared" si="8"/>
        <v>#DIV/0!</v>
      </c>
      <c r="M34" s="12" t="e">
        <f t="shared" si="9"/>
        <v>#DIV/0!</v>
      </c>
      <c r="N34" s="12" t="e">
        <f t="shared" si="10"/>
        <v>#DIV/0!</v>
      </c>
      <c r="O34" s="12" t="e">
        <f t="shared" si="11"/>
        <v>#DIV/0!</v>
      </c>
      <c r="P34" s="12" t="e">
        <f t="shared" si="4"/>
        <v>#DIV/0!</v>
      </c>
      <c r="Q34" s="12" t="e">
        <f t="shared" si="5"/>
        <v>#DIV/0!</v>
      </c>
      <c r="S34" s="15" t="e">
        <f t="shared" si="12"/>
        <v>#DIV/0!</v>
      </c>
      <c r="T34" s="15" t="e">
        <f t="shared" si="13"/>
        <v>#DIV/0!</v>
      </c>
      <c r="U34" s="15" t="e">
        <f t="shared" si="14"/>
        <v>#DIV/0!</v>
      </c>
    </row>
    <row r="35" spans="1:21" ht="16.5" hidden="1">
      <c r="A35" t="s">
        <v>214</v>
      </c>
      <c r="B35" s="13"/>
      <c r="C35" s="11">
        <v>2370</v>
      </c>
      <c r="D35" s="28"/>
      <c r="E35" s="14"/>
      <c r="F35" s="12">
        <f t="shared" si="0"/>
        <v>0</v>
      </c>
      <c r="G35" s="12" t="e">
        <f t="shared" si="7"/>
        <v>#DIV/0!</v>
      </c>
      <c r="H35" s="12">
        <f t="shared" si="1"/>
        <v>0</v>
      </c>
      <c r="I35" s="12" t="e">
        <f t="shared" si="2"/>
        <v>#DIV/0!</v>
      </c>
      <c r="J35" s="12">
        <f t="shared" si="6"/>
        <v>0</v>
      </c>
      <c r="K35" s="12" t="e">
        <f t="shared" si="3"/>
        <v>#DIV/0!</v>
      </c>
      <c r="L35" s="12" t="e">
        <f t="shared" si="8"/>
        <v>#DIV/0!</v>
      </c>
      <c r="M35" s="12" t="e">
        <f t="shared" si="9"/>
        <v>#DIV/0!</v>
      </c>
      <c r="N35" s="12" t="e">
        <f t="shared" si="10"/>
        <v>#DIV/0!</v>
      </c>
      <c r="O35" s="12" t="e">
        <f t="shared" si="11"/>
        <v>#DIV/0!</v>
      </c>
      <c r="P35" s="12" t="e">
        <f t="shared" si="4"/>
        <v>#DIV/0!</v>
      </c>
      <c r="Q35" s="12" t="e">
        <f t="shared" si="5"/>
        <v>#DIV/0!</v>
      </c>
      <c r="S35" s="15" t="e">
        <f t="shared" si="12"/>
        <v>#DIV/0!</v>
      </c>
      <c r="T35" s="15" t="e">
        <f t="shared" si="13"/>
        <v>#DIV/0!</v>
      </c>
      <c r="U35" s="15" t="e">
        <f t="shared" si="14"/>
        <v>#DIV/0!</v>
      </c>
    </row>
    <row r="36" spans="1:21" ht="16.5" hidden="1">
      <c r="A36" t="s">
        <v>215</v>
      </c>
      <c r="B36" s="13"/>
      <c r="C36" s="11">
        <v>2370</v>
      </c>
      <c r="D36" s="28"/>
      <c r="E36" s="14"/>
      <c r="F36" s="12">
        <f t="shared" si="0"/>
        <v>0</v>
      </c>
      <c r="G36" s="12" t="e">
        <f t="shared" si="7"/>
        <v>#DIV/0!</v>
      </c>
      <c r="H36" s="12">
        <f t="shared" si="1"/>
        <v>0</v>
      </c>
      <c r="I36" s="12" t="e">
        <f t="shared" si="2"/>
        <v>#DIV/0!</v>
      </c>
      <c r="J36" s="12">
        <f t="shared" si="6"/>
        <v>0</v>
      </c>
      <c r="K36" s="12" t="e">
        <f t="shared" si="3"/>
        <v>#DIV/0!</v>
      </c>
      <c r="L36" s="12" t="e">
        <f t="shared" si="8"/>
        <v>#DIV/0!</v>
      </c>
      <c r="M36" s="12" t="e">
        <f t="shared" si="9"/>
        <v>#DIV/0!</v>
      </c>
      <c r="N36" s="12" t="e">
        <f t="shared" si="10"/>
        <v>#DIV/0!</v>
      </c>
      <c r="O36" s="12" t="e">
        <f t="shared" si="11"/>
        <v>#DIV/0!</v>
      </c>
      <c r="P36" s="12" t="e">
        <f t="shared" si="4"/>
        <v>#DIV/0!</v>
      </c>
      <c r="Q36" s="12" t="e">
        <f t="shared" si="5"/>
        <v>#DIV/0!</v>
      </c>
      <c r="S36" s="15" t="e">
        <f t="shared" si="12"/>
        <v>#DIV/0!</v>
      </c>
      <c r="T36" s="15" t="e">
        <f t="shared" si="13"/>
        <v>#DIV/0!</v>
      </c>
      <c r="U36" s="15" t="e">
        <f t="shared" si="14"/>
        <v>#DIV/0!</v>
      </c>
    </row>
    <row r="37" spans="1:21" ht="16.5" hidden="1">
      <c r="A37" t="s">
        <v>216</v>
      </c>
      <c r="B37" s="13"/>
      <c r="C37" s="11">
        <v>2370</v>
      </c>
      <c r="D37" s="28"/>
      <c r="E37" s="14"/>
      <c r="F37" s="12">
        <f t="shared" si="0"/>
        <v>0</v>
      </c>
      <c r="G37" s="12" t="e">
        <f t="shared" si="7"/>
        <v>#DIV/0!</v>
      </c>
      <c r="H37" s="12">
        <f t="shared" si="1"/>
        <v>0</v>
      </c>
      <c r="I37" s="12" t="e">
        <f t="shared" si="2"/>
        <v>#DIV/0!</v>
      </c>
      <c r="J37" s="12">
        <f t="shared" si="6"/>
        <v>0</v>
      </c>
      <c r="K37" s="12" t="e">
        <f t="shared" si="3"/>
        <v>#DIV/0!</v>
      </c>
      <c r="L37" s="12" t="e">
        <f t="shared" si="8"/>
        <v>#DIV/0!</v>
      </c>
      <c r="M37" s="12" t="e">
        <f t="shared" si="9"/>
        <v>#DIV/0!</v>
      </c>
      <c r="N37" s="12" t="e">
        <f t="shared" si="10"/>
        <v>#DIV/0!</v>
      </c>
      <c r="O37" s="12" t="e">
        <f t="shared" si="11"/>
        <v>#DIV/0!</v>
      </c>
      <c r="P37" s="12" t="e">
        <f t="shared" si="4"/>
        <v>#DIV/0!</v>
      </c>
      <c r="Q37" s="12" t="e">
        <f t="shared" si="5"/>
        <v>#DIV/0!</v>
      </c>
      <c r="S37" s="15" t="e">
        <f t="shared" si="12"/>
        <v>#DIV/0!</v>
      </c>
      <c r="T37" s="15" t="e">
        <f t="shared" si="13"/>
        <v>#DIV/0!</v>
      </c>
      <c r="U37" s="15" t="e">
        <f t="shared" si="14"/>
        <v>#DIV/0!</v>
      </c>
    </row>
    <row r="38" spans="1:21" ht="16.5" hidden="1">
      <c r="A38" t="s">
        <v>217</v>
      </c>
      <c r="B38" s="13"/>
      <c r="C38" s="11">
        <v>2370</v>
      </c>
      <c r="D38" s="28"/>
      <c r="E38" s="14"/>
      <c r="F38" s="12">
        <f t="shared" si="0"/>
        <v>0</v>
      </c>
      <c r="G38" s="12" t="e">
        <f t="shared" si="7"/>
        <v>#DIV/0!</v>
      </c>
      <c r="H38" s="12">
        <f t="shared" si="1"/>
        <v>0</v>
      </c>
      <c r="I38" s="12" t="e">
        <f t="shared" si="2"/>
        <v>#DIV/0!</v>
      </c>
      <c r="J38" s="12">
        <f t="shared" si="6"/>
        <v>0</v>
      </c>
      <c r="K38" s="12" t="e">
        <f t="shared" si="3"/>
        <v>#DIV/0!</v>
      </c>
      <c r="L38" s="12" t="e">
        <f t="shared" si="8"/>
        <v>#DIV/0!</v>
      </c>
      <c r="M38" s="12" t="e">
        <f t="shared" si="9"/>
        <v>#DIV/0!</v>
      </c>
      <c r="N38" s="12" t="e">
        <f t="shared" si="10"/>
        <v>#DIV/0!</v>
      </c>
      <c r="O38" s="12" t="e">
        <f t="shared" si="11"/>
        <v>#DIV/0!</v>
      </c>
      <c r="P38" s="12" t="e">
        <f t="shared" si="4"/>
        <v>#DIV/0!</v>
      </c>
      <c r="Q38" s="12" t="e">
        <f t="shared" si="5"/>
        <v>#DIV/0!</v>
      </c>
      <c r="S38" s="15" t="e">
        <f t="shared" si="12"/>
        <v>#DIV/0!</v>
      </c>
      <c r="T38" s="15" t="e">
        <f t="shared" si="13"/>
        <v>#DIV/0!</v>
      </c>
      <c r="U38" s="15" t="e">
        <f t="shared" si="14"/>
        <v>#DIV/0!</v>
      </c>
    </row>
    <row r="39" spans="1:21" ht="16.5" hidden="1">
      <c r="A39" t="s">
        <v>218</v>
      </c>
      <c r="B39" s="13"/>
      <c r="C39" s="11">
        <v>2370</v>
      </c>
      <c r="D39" s="28"/>
      <c r="E39" s="14"/>
      <c r="F39" s="12">
        <f t="shared" si="0"/>
        <v>0</v>
      </c>
      <c r="G39" s="12" t="e">
        <f t="shared" si="7"/>
        <v>#DIV/0!</v>
      </c>
      <c r="H39" s="12">
        <f t="shared" si="1"/>
        <v>0</v>
      </c>
      <c r="I39" s="12" t="e">
        <f t="shared" si="2"/>
        <v>#DIV/0!</v>
      </c>
      <c r="J39" s="12">
        <f t="shared" si="6"/>
        <v>0</v>
      </c>
      <c r="K39" s="12" t="e">
        <f t="shared" si="3"/>
        <v>#DIV/0!</v>
      </c>
      <c r="L39" s="12" t="e">
        <f t="shared" si="8"/>
        <v>#DIV/0!</v>
      </c>
      <c r="M39" s="12" t="e">
        <f t="shared" si="9"/>
        <v>#DIV/0!</v>
      </c>
      <c r="N39" s="12" t="e">
        <f t="shared" si="10"/>
        <v>#DIV/0!</v>
      </c>
      <c r="O39" s="12" t="e">
        <f t="shared" si="11"/>
        <v>#DIV/0!</v>
      </c>
      <c r="P39" s="12" t="e">
        <f t="shared" si="4"/>
        <v>#DIV/0!</v>
      </c>
      <c r="Q39" s="12" t="e">
        <f t="shared" si="5"/>
        <v>#DIV/0!</v>
      </c>
      <c r="S39" s="15" t="e">
        <f t="shared" si="12"/>
        <v>#DIV/0!</v>
      </c>
      <c r="T39" s="15" t="e">
        <f t="shared" si="13"/>
        <v>#DIV/0!</v>
      </c>
      <c r="U39" s="15" t="e">
        <f t="shared" si="14"/>
        <v>#DIV/0!</v>
      </c>
    </row>
    <row r="40" spans="1:21" ht="16.5" hidden="1">
      <c r="A40" t="s">
        <v>219</v>
      </c>
      <c r="B40" s="13"/>
      <c r="C40" s="11">
        <v>2370</v>
      </c>
      <c r="D40" s="28"/>
      <c r="E40" s="14"/>
      <c r="F40" s="12">
        <f t="shared" si="0"/>
        <v>0</v>
      </c>
      <c r="G40" s="12" t="e">
        <f t="shared" si="7"/>
        <v>#DIV/0!</v>
      </c>
      <c r="H40" s="12">
        <f t="shared" si="1"/>
        <v>0</v>
      </c>
      <c r="I40" s="12" t="e">
        <f t="shared" si="2"/>
        <v>#DIV/0!</v>
      </c>
      <c r="J40" s="12">
        <f t="shared" si="6"/>
        <v>0</v>
      </c>
      <c r="K40" s="12" t="e">
        <f t="shared" si="3"/>
        <v>#DIV/0!</v>
      </c>
      <c r="L40" s="12" t="e">
        <f t="shared" si="8"/>
        <v>#DIV/0!</v>
      </c>
      <c r="M40" s="12" t="e">
        <f t="shared" si="9"/>
        <v>#DIV/0!</v>
      </c>
      <c r="N40" s="12" t="e">
        <f t="shared" si="10"/>
        <v>#DIV/0!</v>
      </c>
      <c r="O40" s="12" t="e">
        <f t="shared" si="11"/>
        <v>#DIV/0!</v>
      </c>
      <c r="P40" s="12" t="e">
        <f t="shared" si="4"/>
        <v>#DIV/0!</v>
      </c>
      <c r="Q40" s="12" t="e">
        <f t="shared" si="5"/>
        <v>#DIV/0!</v>
      </c>
      <c r="S40" s="15" t="e">
        <f t="shared" si="12"/>
        <v>#DIV/0!</v>
      </c>
      <c r="T40" s="15" t="e">
        <f t="shared" si="13"/>
        <v>#DIV/0!</v>
      </c>
      <c r="U40" s="15" t="e">
        <f t="shared" si="14"/>
        <v>#DIV/0!</v>
      </c>
    </row>
    <row r="41" spans="1:21" ht="16.5" hidden="1">
      <c r="A41" t="s">
        <v>208</v>
      </c>
      <c r="B41" s="13"/>
      <c r="C41" s="11">
        <v>2370</v>
      </c>
      <c r="D41" s="28"/>
      <c r="E41" s="14"/>
      <c r="F41" s="12">
        <f t="shared" si="0"/>
        <v>0</v>
      </c>
      <c r="G41" s="12" t="e">
        <f t="shared" si="7"/>
        <v>#DIV/0!</v>
      </c>
      <c r="H41" s="12">
        <f t="shared" si="1"/>
        <v>0</v>
      </c>
      <c r="I41" s="12" t="e">
        <f t="shared" si="2"/>
        <v>#DIV/0!</v>
      </c>
      <c r="J41" s="12">
        <f t="shared" si="6"/>
        <v>0</v>
      </c>
      <c r="K41" s="12" t="e">
        <f t="shared" si="3"/>
        <v>#DIV/0!</v>
      </c>
      <c r="L41" s="12" t="e">
        <f t="shared" si="8"/>
        <v>#DIV/0!</v>
      </c>
      <c r="M41" s="12" t="e">
        <f t="shared" si="9"/>
        <v>#DIV/0!</v>
      </c>
      <c r="N41" s="12" t="e">
        <f t="shared" si="10"/>
        <v>#DIV/0!</v>
      </c>
      <c r="O41" s="12" t="e">
        <f t="shared" si="11"/>
        <v>#DIV/0!</v>
      </c>
      <c r="P41" s="12" t="e">
        <f t="shared" si="4"/>
        <v>#DIV/0!</v>
      </c>
      <c r="Q41" s="12" t="e">
        <f t="shared" si="5"/>
        <v>#DIV/0!</v>
      </c>
      <c r="S41" s="15" t="e">
        <f t="shared" si="12"/>
        <v>#DIV/0!</v>
      </c>
      <c r="T41" s="15" t="e">
        <f t="shared" si="13"/>
        <v>#DIV/0!</v>
      </c>
      <c r="U41" s="15" t="e">
        <f t="shared" si="14"/>
        <v>#DIV/0!</v>
      </c>
    </row>
    <row r="42" spans="1:21" ht="16.5" hidden="1">
      <c r="A42" t="s">
        <v>209</v>
      </c>
      <c r="B42" s="13"/>
      <c r="C42" s="11">
        <v>2370</v>
      </c>
      <c r="D42" s="28"/>
      <c r="E42" s="14"/>
      <c r="F42" s="12">
        <f t="shared" si="0"/>
        <v>0</v>
      </c>
      <c r="G42" s="12" t="e">
        <f t="shared" si="7"/>
        <v>#DIV/0!</v>
      </c>
      <c r="H42" s="12">
        <f t="shared" si="1"/>
        <v>0</v>
      </c>
      <c r="I42" s="12" t="e">
        <f t="shared" si="2"/>
        <v>#DIV/0!</v>
      </c>
      <c r="J42" s="12">
        <f t="shared" si="6"/>
        <v>0</v>
      </c>
      <c r="K42" s="12" t="e">
        <f t="shared" si="3"/>
        <v>#DIV/0!</v>
      </c>
      <c r="L42" s="12" t="e">
        <f t="shared" si="8"/>
        <v>#DIV/0!</v>
      </c>
      <c r="M42" s="12" t="e">
        <f t="shared" si="9"/>
        <v>#DIV/0!</v>
      </c>
      <c r="N42" s="12" t="e">
        <f t="shared" si="10"/>
        <v>#DIV/0!</v>
      </c>
      <c r="O42" s="12" t="e">
        <f t="shared" si="11"/>
        <v>#DIV/0!</v>
      </c>
      <c r="P42" s="12" t="e">
        <f t="shared" si="4"/>
        <v>#DIV/0!</v>
      </c>
      <c r="Q42" s="12" t="e">
        <f t="shared" si="5"/>
        <v>#DIV/0!</v>
      </c>
      <c r="S42" s="15" t="e">
        <f t="shared" si="12"/>
        <v>#DIV/0!</v>
      </c>
      <c r="T42" s="15" t="e">
        <f t="shared" si="13"/>
        <v>#DIV/0!</v>
      </c>
      <c r="U42" s="15" t="e">
        <f t="shared" si="14"/>
        <v>#DIV/0!</v>
      </c>
    </row>
    <row r="43" spans="2:17" ht="18.75" customHeight="1">
      <c r="B43" s="46">
        <v>4973</v>
      </c>
      <c r="C43" s="46">
        <v>2370</v>
      </c>
      <c r="D43" s="46">
        <v>5995</v>
      </c>
      <c r="E43" s="46">
        <v>440.73257221933926</v>
      </c>
      <c r="F43" s="46">
        <v>4973</v>
      </c>
      <c r="G43" s="46">
        <v>396</v>
      </c>
      <c r="H43" s="46">
        <v>4973</v>
      </c>
      <c r="I43" s="46">
        <v>396.3110841423948</v>
      </c>
      <c r="J43" s="46">
        <v>1022</v>
      </c>
      <c r="K43" s="46">
        <v>80.29027962716377</v>
      </c>
      <c r="L43" s="46">
        <v>977</v>
      </c>
      <c r="M43" s="46">
        <v>91.63586206896552</v>
      </c>
      <c r="N43" s="46">
        <v>926</v>
      </c>
      <c r="O43" s="46">
        <v>86.85241379310345</v>
      </c>
      <c r="P43" s="46">
        <v>926</v>
      </c>
      <c r="Q43" s="46">
        <v>87</v>
      </c>
    </row>
    <row r="44" ht="15">
      <c r="B44" s="1"/>
    </row>
    <row r="45" ht="15">
      <c r="B45" s="1"/>
    </row>
    <row r="46" spans="4:14" ht="15">
      <c r="D46" s="48" t="s">
        <v>232</v>
      </c>
      <c r="E46" s="48"/>
      <c r="F46" s="48"/>
      <c r="G46" s="48"/>
      <c r="H46" s="48"/>
      <c r="I46" s="48"/>
      <c r="J46" s="48" t="s">
        <v>233</v>
      </c>
      <c r="K46" s="48"/>
      <c r="L46" s="48"/>
      <c r="M46" s="48"/>
      <c r="N46" s="48"/>
    </row>
    <row r="47" spans="4:14" ht="32.25" customHeight="1">
      <c r="D47" s="48" t="s">
        <v>234</v>
      </c>
      <c r="E47" s="48"/>
      <c r="F47" s="48"/>
      <c r="G47" s="48"/>
      <c r="H47" s="48"/>
      <c r="I47" s="48"/>
      <c r="J47" s="48" t="s">
        <v>235</v>
      </c>
      <c r="K47" s="48"/>
      <c r="L47" s="48"/>
      <c r="M47" s="48"/>
      <c r="N47" s="48"/>
    </row>
    <row r="48" spans="4:14" ht="15"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53" ht="22.5" customHeight="1"/>
    <row r="56" ht="22.5" customHeight="1"/>
    <row r="75" ht="15">
      <c r="B75" s="1"/>
    </row>
    <row r="76" ht="15">
      <c r="B76" s="1" t="s">
        <v>157</v>
      </c>
    </row>
    <row r="77" ht="15">
      <c r="B77" s="1"/>
    </row>
    <row r="78" ht="15">
      <c r="B78" s="1"/>
    </row>
    <row r="106" ht="15">
      <c r="B106" s="1"/>
    </row>
    <row r="712" ht="15"/>
  </sheetData>
  <sheetProtection formatCells="0"/>
  <mergeCells count="87">
    <mergeCell ref="S27:S28"/>
    <mergeCell ref="U27:U28"/>
    <mergeCell ref="T27:T28"/>
    <mergeCell ref="B28:C28"/>
    <mergeCell ref="D28:E28"/>
    <mergeCell ref="F28:G28"/>
    <mergeCell ref="H28:I28"/>
    <mergeCell ref="J28:K28"/>
    <mergeCell ref="L28:M28"/>
    <mergeCell ref="P17:Q17"/>
    <mergeCell ref="G5:K5"/>
    <mergeCell ref="F6:K6"/>
    <mergeCell ref="F7:K7"/>
    <mergeCell ref="N28:O28"/>
    <mergeCell ref="P28:Q28"/>
    <mergeCell ref="N16:O16"/>
    <mergeCell ref="N17:O17"/>
    <mergeCell ref="P9:Q9"/>
    <mergeCell ref="P10:Q10"/>
    <mergeCell ref="P11:Q11"/>
    <mergeCell ref="P12:Q12"/>
    <mergeCell ref="P13:Q13"/>
    <mergeCell ref="P14:Q14"/>
    <mergeCell ref="P15:Q15"/>
    <mergeCell ref="P16:Q16"/>
    <mergeCell ref="L15:M15"/>
    <mergeCell ref="L16:M16"/>
    <mergeCell ref="L17:M17"/>
    <mergeCell ref="N9:O9"/>
    <mergeCell ref="N10:O10"/>
    <mergeCell ref="N11:O11"/>
    <mergeCell ref="N12:O12"/>
    <mergeCell ref="N13:O13"/>
    <mergeCell ref="N14:O14"/>
    <mergeCell ref="N15:O15"/>
    <mergeCell ref="L9:M9"/>
    <mergeCell ref="L10:M10"/>
    <mergeCell ref="L11:M11"/>
    <mergeCell ref="L12:M12"/>
    <mergeCell ref="L13:M13"/>
    <mergeCell ref="L14:M14"/>
    <mergeCell ref="H17:I17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F16:G16"/>
    <mergeCell ref="F17:G17"/>
    <mergeCell ref="H9:I9"/>
    <mergeCell ref="H10:I10"/>
    <mergeCell ref="H11:I11"/>
    <mergeCell ref="H12:I12"/>
    <mergeCell ref="H13:I13"/>
    <mergeCell ref="H14:I14"/>
    <mergeCell ref="H15:I15"/>
    <mergeCell ref="H16:I16"/>
    <mergeCell ref="D15:E15"/>
    <mergeCell ref="D16:E16"/>
    <mergeCell ref="D17:E17"/>
    <mergeCell ref="F9:G9"/>
    <mergeCell ref="F10:G10"/>
    <mergeCell ref="F11:G11"/>
    <mergeCell ref="F12:G12"/>
    <mergeCell ref="F13:G13"/>
    <mergeCell ref="F14:G14"/>
    <mergeCell ref="F15:G15"/>
    <mergeCell ref="B14:C14"/>
    <mergeCell ref="B15:C15"/>
    <mergeCell ref="B16:C16"/>
    <mergeCell ref="B17:C17"/>
    <mergeCell ref="D9:E9"/>
    <mergeCell ref="D10:E10"/>
    <mergeCell ref="D11:E11"/>
    <mergeCell ref="D12:E12"/>
    <mergeCell ref="D13:E13"/>
    <mergeCell ref="D14:E14"/>
    <mergeCell ref="J8:K8"/>
    <mergeCell ref="B9:C9"/>
    <mergeCell ref="B10:C10"/>
    <mergeCell ref="B11:C11"/>
    <mergeCell ref="B12:C12"/>
    <mergeCell ref="B13:C13"/>
  </mergeCells>
  <hyperlinks>
    <hyperlink ref="B13" location="Par712" display="Par712"/>
  </hyperlinks>
  <printOptions/>
  <pageMargins left="0.66" right="0.1968503937007874" top="0.31496062992125984" bottom="0.2755905511811024" header="0.1968503937007874" footer="0.236220472440944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AR753"/>
  <sheetViews>
    <sheetView tabSelected="1" zoomScalePageLayoutView="0" workbookViewId="0" topLeftCell="A1">
      <selection activeCell="N43" sqref="N43"/>
    </sheetView>
  </sheetViews>
  <sheetFormatPr defaultColWidth="9.140625" defaultRowHeight="15"/>
  <cols>
    <col min="1" max="1" width="8.00390625" style="0" customWidth="1"/>
    <col min="6" max="6" width="6.140625" style="0" customWidth="1"/>
    <col min="7" max="7" width="8.57421875" style="0" customWidth="1"/>
    <col min="9" max="9" width="7.140625" style="0" customWidth="1"/>
    <col min="10" max="10" width="7.8515625" style="0" customWidth="1"/>
    <col min="11" max="11" width="7.00390625" style="0" customWidth="1"/>
    <col min="12" max="12" width="6.8515625" style="0" customWidth="1"/>
    <col min="14" max="14" width="8.57421875" style="0" customWidth="1"/>
    <col min="15" max="15" width="7.57421875" style="0" customWidth="1"/>
    <col min="17" max="17" width="9.140625" style="0" customWidth="1"/>
    <col min="18" max="18" width="6.8515625" style="0" customWidth="1"/>
    <col min="19" max="19" width="7.57421875" style="0" customWidth="1"/>
    <col min="20" max="20" width="7.140625" style="0" customWidth="1"/>
    <col min="21" max="21" width="6.28125" style="0" customWidth="1"/>
  </cols>
  <sheetData>
    <row r="3" spans="1:21" ht="15">
      <c r="A3" s="34"/>
      <c r="B3" s="35"/>
      <c r="C3" s="35"/>
      <c r="D3" s="35"/>
      <c r="E3" s="35"/>
      <c r="F3" s="35"/>
      <c r="G3" s="61" t="s">
        <v>0</v>
      </c>
      <c r="H3" s="61"/>
      <c r="I3" s="61"/>
      <c r="J3" s="61"/>
      <c r="K3" s="61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">
      <c r="A4" s="35"/>
      <c r="B4" s="35"/>
      <c r="C4" s="35"/>
      <c r="D4" s="35"/>
      <c r="E4" s="35"/>
      <c r="F4" s="35"/>
      <c r="G4" s="35"/>
      <c r="H4" s="34" t="s">
        <v>1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15">
      <c r="A5" s="35"/>
      <c r="B5" s="35"/>
      <c r="C5" s="35"/>
      <c r="D5" s="35"/>
      <c r="E5" s="35"/>
      <c r="F5" s="35"/>
      <c r="G5" s="35"/>
      <c r="H5" s="34" t="s">
        <v>74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15">
      <c r="A6" s="35"/>
      <c r="B6" s="35"/>
      <c r="C6" s="35"/>
      <c r="D6" s="35"/>
      <c r="E6" s="35"/>
      <c r="F6" s="35"/>
      <c r="G6" s="35"/>
      <c r="H6" s="34" t="s">
        <v>75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15">
      <c r="A7" s="35"/>
      <c r="B7" s="35"/>
      <c r="C7" s="35"/>
      <c r="D7" s="35"/>
      <c r="E7" s="35"/>
      <c r="F7" s="35"/>
      <c r="G7" s="35"/>
      <c r="H7" s="36" t="s">
        <v>3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15">
      <c r="A8" s="35"/>
      <c r="B8" s="35"/>
      <c r="C8" s="35"/>
      <c r="D8" s="35"/>
      <c r="E8" s="35"/>
      <c r="F8" s="35"/>
      <c r="G8" s="61" t="s">
        <v>227</v>
      </c>
      <c r="H8" s="61"/>
      <c r="I8" s="61"/>
      <c r="J8" s="61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">
      <c r="A9" s="3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">
      <c r="A10" s="62" t="s">
        <v>76</v>
      </c>
      <c r="B10" s="62"/>
      <c r="C10" s="62" t="s">
        <v>76</v>
      </c>
      <c r="D10" s="62"/>
      <c r="E10" s="62" t="s">
        <v>80</v>
      </c>
      <c r="F10" s="62"/>
      <c r="G10" s="62"/>
      <c r="H10" s="62" t="s">
        <v>19</v>
      </c>
      <c r="I10" s="62"/>
      <c r="J10" s="62"/>
      <c r="K10" s="62" t="s">
        <v>89</v>
      </c>
      <c r="L10" s="62"/>
      <c r="M10" s="62"/>
      <c r="N10" s="62" t="s">
        <v>92</v>
      </c>
      <c r="O10" s="62"/>
      <c r="P10" s="62" t="s">
        <v>96</v>
      </c>
      <c r="Q10" s="62"/>
      <c r="R10" s="62"/>
      <c r="S10" s="62" t="s">
        <v>100</v>
      </c>
      <c r="T10" s="62"/>
      <c r="U10" s="62"/>
    </row>
    <row r="11" spans="1:21" ht="15">
      <c r="A11" s="63" t="s">
        <v>231</v>
      </c>
      <c r="B11" s="63"/>
      <c r="C11" s="63" t="s">
        <v>231</v>
      </c>
      <c r="D11" s="63"/>
      <c r="E11" s="63" t="s">
        <v>81</v>
      </c>
      <c r="F11" s="63"/>
      <c r="G11" s="63"/>
      <c r="H11" s="63" t="s">
        <v>84</v>
      </c>
      <c r="I11" s="63"/>
      <c r="J11" s="63"/>
      <c r="K11" s="63" t="s">
        <v>90</v>
      </c>
      <c r="L11" s="63"/>
      <c r="M11" s="63"/>
      <c r="N11" s="63" t="s">
        <v>93</v>
      </c>
      <c r="O11" s="63"/>
      <c r="P11" s="63" t="s">
        <v>226</v>
      </c>
      <c r="Q11" s="63"/>
      <c r="R11" s="63"/>
      <c r="S11" s="63" t="s">
        <v>101</v>
      </c>
      <c r="T11" s="63"/>
      <c r="U11" s="63"/>
    </row>
    <row r="12" spans="1:21" ht="15">
      <c r="A12" s="63" t="s">
        <v>77</v>
      </c>
      <c r="B12" s="63"/>
      <c r="C12" s="63" t="s">
        <v>77</v>
      </c>
      <c r="D12" s="63"/>
      <c r="E12" s="63" t="s">
        <v>82</v>
      </c>
      <c r="F12" s="63"/>
      <c r="G12" s="63"/>
      <c r="H12" s="63" t="s">
        <v>85</v>
      </c>
      <c r="I12" s="63"/>
      <c r="J12" s="63"/>
      <c r="K12" s="63" t="s">
        <v>91</v>
      </c>
      <c r="L12" s="63"/>
      <c r="M12" s="63"/>
      <c r="N12" s="63" t="s">
        <v>94</v>
      </c>
      <c r="O12" s="63"/>
      <c r="P12" s="63" t="s">
        <v>97</v>
      </c>
      <c r="Q12" s="63"/>
      <c r="R12" s="63"/>
      <c r="S12" s="63" t="s">
        <v>102</v>
      </c>
      <c r="T12" s="63"/>
      <c r="U12" s="63"/>
    </row>
    <row r="13" spans="1:21" ht="15">
      <c r="A13" s="70" t="s">
        <v>78</v>
      </c>
      <c r="B13" s="70"/>
      <c r="C13" s="63" t="s">
        <v>79</v>
      </c>
      <c r="D13" s="63"/>
      <c r="E13" s="63" t="s">
        <v>83</v>
      </c>
      <c r="F13" s="63"/>
      <c r="G13" s="63"/>
      <c r="H13" s="63" t="s">
        <v>86</v>
      </c>
      <c r="I13" s="63"/>
      <c r="J13" s="63"/>
      <c r="K13" s="65"/>
      <c r="L13" s="65"/>
      <c r="M13" s="65"/>
      <c r="N13" s="63" t="s">
        <v>95</v>
      </c>
      <c r="O13" s="63"/>
      <c r="P13" s="63" t="s">
        <v>98</v>
      </c>
      <c r="Q13" s="63"/>
      <c r="R13" s="63"/>
      <c r="S13" s="63" t="s">
        <v>103</v>
      </c>
      <c r="T13" s="63"/>
      <c r="U13" s="63"/>
    </row>
    <row r="14" spans="1:21" ht="15">
      <c r="A14" s="65"/>
      <c r="B14" s="65"/>
      <c r="C14" s="65"/>
      <c r="D14" s="65"/>
      <c r="E14" s="65"/>
      <c r="F14" s="65"/>
      <c r="G14" s="65"/>
      <c r="H14" s="63" t="s">
        <v>87</v>
      </c>
      <c r="I14" s="63"/>
      <c r="J14" s="63"/>
      <c r="K14" s="65"/>
      <c r="L14" s="65"/>
      <c r="M14" s="65"/>
      <c r="N14" s="65"/>
      <c r="O14" s="65"/>
      <c r="P14" s="63" t="s">
        <v>99</v>
      </c>
      <c r="Q14" s="63"/>
      <c r="R14" s="63"/>
      <c r="S14" s="63" t="s">
        <v>104</v>
      </c>
      <c r="T14" s="63"/>
      <c r="U14" s="63"/>
    </row>
    <row r="15" spans="1:21" ht="15">
      <c r="A15" s="64"/>
      <c r="B15" s="64"/>
      <c r="C15" s="64"/>
      <c r="D15" s="64"/>
      <c r="E15" s="66"/>
      <c r="F15" s="67"/>
      <c r="G15" s="68"/>
      <c r="H15" s="69" t="s">
        <v>88</v>
      </c>
      <c r="I15" s="69"/>
      <c r="J15" s="69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22.5">
      <c r="A16" s="38" t="s">
        <v>105</v>
      </c>
      <c r="B16" s="38" t="s">
        <v>108</v>
      </c>
      <c r="C16" s="38" t="s">
        <v>105</v>
      </c>
      <c r="D16" s="38" t="s">
        <v>108</v>
      </c>
      <c r="E16" s="39" t="s">
        <v>105</v>
      </c>
      <c r="F16" s="38" t="s">
        <v>119</v>
      </c>
      <c r="G16" s="38" t="s">
        <v>123</v>
      </c>
      <c r="H16" s="38" t="s">
        <v>105</v>
      </c>
      <c r="I16" s="38" t="s">
        <v>119</v>
      </c>
      <c r="J16" s="38" t="s">
        <v>123</v>
      </c>
      <c r="K16" s="38" t="s">
        <v>105</v>
      </c>
      <c r="L16" s="38" t="s">
        <v>119</v>
      </c>
      <c r="M16" s="38" t="s">
        <v>125</v>
      </c>
      <c r="N16" s="38" t="s">
        <v>133</v>
      </c>
      <c r="O16" s="38" t="s">
        <v>137</v>
      </c>
      <c r="P16" s="38" t="s">
        <v>105</v>
      </c>
      <c r="Q16" s="38" t="s">
        <v>119</v>
      </c>
      <c r="R16" s="38" t="s">
        <v>123</v>
      </c>
      <c r="S16" s="38" t="s">
        <v>143</v>
      </c>
      <c r="T16" s="38" t="s">
        <v>152</v>
      </c>
      <c r="U16" s="38" t="s">
        <v>133</v>
      </c>
    </row>
    <row r="17" spans="1:21" ht="22.5">
      <c r="A17" s="38" t="s">
        <v>106</v>
      </c>
      <c r="B17" s="38" t="s">
        <v>109</v>
      </c>
      <c r="C17" s="38" t="s">
        <v>106</v>
      </c>
      <c r="D17" s="38" t="s">
        <v>109</v>
      </c>
      <c r="E17" s="38" t="s">
        <v>106</v>
      </c>
      <c r="F17" s="38" t="s">
        <v>120</v>
      </c>
      <c r="G17" s="38" t="s">
        <v>124</v>
      </c>
      <c r="H17" s="38" t="s">
        <v>106</v>
      </c>
      <c r="I17" s="38" t="s">
        <v>120</v>
      </c>
      <c r="J17" s="38" t="s">
        <v>124</v>
      </c>
      <c r="K17" s="38" t="s">
        <v>106</v>
      </c>
      <c r="L17" s="38" t="s">
        <v>120</v>
      </c>
      <c r="M17" s="38" t="s">
        <v>126</v>
      </c>
      <c r="N17" s="38" t="s">
        <v>134</v>
      </c>
      <c r="O17" s="38" t="s">
        <v>138</v>
      </c>
      <c r="P17" s="38" t="s">
        <v>106</v>
      </c>
      <c r="Q17" s="38" t="s">
        <v>120</v>
      </c>
      <c r="R17" s="38" t="s">
        <v>124</v>
      </c>
      <c r="S17" s="38" t="s">
        <v>144</v>
      </c>
      <c r="T17" s="38" t="s">
        <v>153</v>
      </c>
      <c r="U17" s="38" t="s">
        <v>134</v>
      </c>
    </row>
    <row r="18" spans="1:21" ht="15">
      <c r="A18" s="38" t="s">
        <v>107</v>
      </c>
      <c r="B18" s="38" t="s">
        <v>110</v>
      </c>
      <c r="C18" s="38" t="s">
        <v>107</v>
      </c>
      <c r="D18" s="38" t="s">
        <v>110</v>
      </c>
      <c r="E18" s="38" t="s">
        <v>107</v>
      </c>
      <c r="F18" s="38" t="s">
        <v>121</v>
      </c>
      <c r="G18" s="38" t="s">
        <v>113</v>
      </c>
      <c r="H18" s="38" t="s">
        <v>107</v>
      </c>
      <c r="I18" s="38" t="s">
        <v>121</v>
      </c>
      <c r="J18" s="38" t="s">
        <v>113</v>
      </c>
      <c r="K18" s="38" t="s">
        <v>107</v>
      </c>
      <c r="L18" s="38" t="s">
        <v>121</v>
      </c>
      <c r="M18" s="38" t="s">
        <v>105</v>
      </c>
      <c r="N18" s="38" t="s">
        <v>135</v>
      </c>
      <c r="O18" s="38" t="s">
        <v>139</v>
      </c>
      <c r="P18" s="38" t="s">
        <v>107</v>
      </c>
      <c r="Q18" s="38" t="s">
        <v>121</v>
      </c>
      <c r="R18" s="38" t="s">
        <v>113</v>
      </c>
      <c r="S18" s="38" t="s">
        <v>145</v>
      </c>
      <c r="T18" s="38" t="s">
        <v>154</v>
      </c>
      <c r="U18" s="38" t="s">
        <v>135</v>
      </c>
    </row>
    <row r="19" spans="1:21" ht="22.5">
      <c r="A19" s="38" t="s">
        <v>67</v>
      </c>
      <c r="B19" s="38" t="s">
        <v>111</v>
      </c>
      <c r="C19" s="38" t="s">
        <v>67</v>
      </c>
      <c r="D19" s="38" t="s">
        <v>111</v>
      </c>
      <c r="E19" s="38" t="s">
        <v>67</v>
      </c>
      <c r="F19" s="38" t="s">
        <v>122</v>
      </c>
      <c r="G19" s="38" t="s">
        <v>114</v>
      </c>
      <c r="H19" s="38" t="s">
        <v>67</v>
      </c>
      <c r="I19" s="38" t="s">
        <v>122</v>
      </c>
      <c r="J19" s="38" t="s">
        <v>114</v>
      </c>
      <c r="K19" s="38" t="s">
        <v>67</v>
      </c>
      <c r="L19" s="38" t="s">
        <v>122</v>
      </c>
      <c r="M19" s="38" t="s">
        <v>106</v>
      </c>
      <c r="N19" s="38" t="s">
        <v>136</v>
      </c>
      <c r="O19" s="38" t="s">
        <v>140</v>
      </c>
      <c r="P19" s="38" t="s">
        <v>67</v>
      </c>
      <c r="Q19" s="38" t="s">
        <v>122</v>
      </c>
      <c r="R19" s="38" t="s">
        <v>114</v>
      </c>
      <c r="S19" s="38" t="s">
        <v>146</v>
      </c>
      <c r="T19" s="38" t="s">
        <v>155</v>
      </c>
      <c r="U19" s="38" t="s">
        <v>104</v>
      </c>
    </row>
    <row r="20" spans="1:21" ht="22.5">
      <c r="A20" s="40"/>
      <c r="B20" s="38" t="s">
        <v>112</v>
      </c>
      <c r="C20" s="40"/>
      <c r="D20" s="38" t="s">
        <v>112</v>
      </c>
      <c r="E20" s="40"/>
      <c r="F20" s="40"/>
      <c r="G20" s="38" t="s">
        <v>48</v>
      </c>
      <c r="H20" s="40"/>
      <c r="I20" s="40"/>
      <c r="J20" s="38" t="s">
        <v>48</v>
      </c>
      <c r="K20" s="40"/>
      <c r="L20" s="40"/>
      <c r="M20" s="38" t="s">
        <v>127</v>
      </c>
      <c r="N20" s="40"/>
      <c r="O20" s="38" t="s">
        <v>141</v>
      </c>
      <c r="P20" s="40"/>
      <c r="Q20" s="40"/>
      <c r="R20" s="38" t="s">
        <v>48</v>
      </c>
      <c r="S20" s="38" t="s">
        <v>147</v>
      </c>
      <c r="T20" s="38" t="s">
        <v>156</v>
      </c>
      <c r="U20" s="40"/>
    </row>
    <row r="21" spans="1:21" ht="15">
      <c r="A21" s="40"/>
      <c r="B21" s="38" t="s">
        <v>113</v>
      </c>
      <c r="C21" s="40"/>
      <c r="D21" s="38" t="s">
        <v>113</v>
      </c>
      <c r="E21" s="40"/>
      <c r="F21" s="40"/>
      <c r="G21" s="40"/>
      <c r="H21" s="40"/>
      <c r="I21" s="40"/>
      <c r="J21" s="40"/>
      <c r="K21" s="40"/>
      <c r="L21" s="40"/>
      <c r="M21" s="38" t="s">
        <v>128</v>
      </c>
      <c r="N21" s="40"/>
      <c r="O21" s="38" t="s">
        <v>142</v>
      </c>
      <c r="P21" s="40"/>
      <c r="Q21" s="40"/>
      <c r="R21" s="40"/>
      <c r="S21" s="38" t="s">
        <v>148</v>
      </c>
      <c r="T21" s="40"/>
      <c r="U21" s="40"/>
    </row>
    <row r="22" spans="1:21" ht="15">
      <c r="A22" s="40"/>
      <c r="B22" s="38" t="s">
        <v>114</v>
      </c>
      <c r="C22" s="40"/>
      <c r="D22" s="38" t="s">
        <v>114</v>
      </c>
      <c r="E22" s="40"/>
      <c r="F22" s="40"/>
      <c r="G22" s="40"/>
      <c r="H22" s="40"/>
      <c r="I22" s="40"/>
      <c r="J22" s="40"/>
      <c r="K22" s="40"/>
      <c r="L22" s="40"/>
      <c r="M22" s="38" t="s">
        <v>129</v>
      </c>
      <c r="N22" s="40"/>
      <c r="O22" s="40"/>
      <c r="P22" s="40"/>
      <c r="Q22" s="40"/>
      <c r="R22" s="40"/>
      <c r="S22" s="38" t="s">
        <v>149</v>
      </c>
      <c r="T22" s="40"/>
      <c r="U22" s="40"/>
    </row>
    <row r="23" spans="1:21" ht="15">
      <c r="A23" s="40"/>
      <c r="B23" s="38" t="s">
        <v>115</v>
      </c>
      <c r="C23" s="40"/>
      <c r="D23" s="38" t="s">
        <v>115</v>
      </c>
      <c r="E23" s="40"/>
      <c r="F23" s="40"/>
      <c r="G23" s="40"/>
      <c r="H23" s="40"/>
      <c r="I23" s="40"/>
      <c r="J23" s="40"/>
      <c r="K23" s="40"/>
      <c r="L23" s="40"/>
      <c r="M23" s="38" t="s">
        <v>130</v>
      </c>
      <c r="N23" s="40"/>
      <c r="O23" s="40"/>
      <c r="P23" s="40"/>
      <c r="Q23" s="40"/>
      <c r="R23" s="40"/>
      <c r="S23" s="38" t="s">
        <v>150</v>
      </c>
      <c r="T23" s="40"/>
      <c r="U23" s="40"/>
    </row>
    <row r="24" spans="1:21" ht="15">
      <c r="A24" s="40"/>
      <c r="B24" s="38" t="s">
        <v>116</v>
      </c>
      <c r="C24" s="40"/>
      <c r="D24" s="38" t="s">
        <v>116</v>
      </c>
      <c r="E24" s="40"/>
      <c r="F24" s="40"/>
      <c r="G24" s="40"/>
      <c r="H24" s="40"/>
      <c r="I24" s="40"/>
      <c r="J24" s="40"/>
      <c r="K24" s="40"/>
      <c r="L24" s="40"/>
      <c r="M24" s="38" t="s">
        <v>131</v>
      </c>
      <c r="N24" s="40"/>
      <c r="O24" s="40"/>
      <c r="P24" s="40"/>
      <c r="Q24" s="40"/>
      <c r="R24" s="40"/>
      <c r="S24" s="38" t="s">
        <v>151</v>
      </c>
      <c r="T24" s="40"/>
      <c r="U24" s="40"/>
    </row>
    <row r="25" spans="1:21" ht="15">
      <c r="A25" s="40"/>
      <c r="B25" s="38" t="s">
        <v>117</v>
      </c>
      <c r="C25" s="40"/>
      <c r="D25" s="38" t="s">
        <v>117</v>
      </c>
      <c r="E25" s="40"/>
      <c r="F25" s="40"/>
      <c r="G25" s="40"/>
      <c r="H25" s="40"/>
      <c r="I25" s="40"/>
      <c r="J25" s="40"/>
      <c r="K25" s="40"/>
      <c r="L25" s="40"/>
      <c r="M25" s="38" t="s">
        <v>132</v>
      </c>
      <c r="N25" s="40"/>
      <c r="O25" s="40"/>
      <c r="P25" s="40"/>
      <c r="Q25" s="40"/>
      <c r="R25" s="40"/>
      <c r="S25" s="40"/>
      <c r="T25" s="40"/>
      <c r="U25" s="40"/>
    </row>
    <row r="26" spans="1:21" ht="26.25" customHeight="1">
      <c r="A26" s="41"/>
      <c r="B26" s="41"/>
      <c r="C26" s="41"/>
      <c r="D26" s="42" t="s">
        <v>118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</row>
    <row r="27" spans="1:21" ht="15">
      <c r="A27" s="60">
        <v>1</v>
      </c>
      <c r="B27" s="60"/>
      <c r="C27" s="60">
        <v>2</v>
      </c>
      <c r="D27" s="60"/>
      <c r="E27" s="60">
        <v>3</v>
      </c>
      <c r="F27" s="60"/>
      <c r="G27" s="60"/>
      <c r="H27" s="60">
        <v>4</v>
      </c>
      <c r="I27" s="60"/>
      <c r="J27" s="60"/>
      <c r="K27" s="60">
        <v>5</v>
      </c>
      <c r="L27" s="60"/>
      <c r="M27" s="60"/>
      <c r="N27" s="60">
        <v>6</v>
      </c>
      <c r="O27" s="60"/>
      <c r="P27" s="60">
        <v>7</v>
      </c>
      <c r="Q27" s="60"/>
      <c r="R27" s="60"/>
      <c r="S27" s="60">
        <v>8</v>
      </c>
      <c r="T27" s="60"/>
      <c r="U27" s="60"/>
    </row>
    <row r="28" spans="1:21" ht="15" hidden="1">
      <c r="A28" s="43">
        <v>8586</v>
      </c>
      <c r="B28" s="43">
        <v>3330</v>
      </c>
      <c r="C28" s="43">
        <v>8950</v>
      </c>
      <c r="D28" s="43">
        <v>3471</v>
      </c>
      <c r="E28" s="43">
        <v>7813</v>
      </c>
      <c r="F28" s="43">
        <v>2529</v>
      </c>
      <c r="G28" s="43" t="s">
        <v>158</v>
      </c>
      <c r="H28" s="43">
        <v>8586</v>
      </c>
      <c r="I28" s="43">
        <v>3330</v>
      </c>
      <c r="J28" s="43" t="s">
        <v>158</v>
      </c>
      <c r="K28" s="43">
        <v>364</v>
      </c>
      <c r="L28" s="43">
        <v>141</v>
      </c>
      <c r="M28" s="43"/>
      <c r="N28" s="43">
        <v>196</v>
      </c>
      <c r="O28" s="43">
        <v>190</v>
      </c>
      <c r="P28" s="43">
        <v>130</v>
      </c>
      <c r="Q28" s="43">
        <v>126</v>
      </c>
      <c r="R28" s="43" t="s">
        <v>158</v>
      </c>
      <c r="S28" s="43">
        <v>364</v>
      </c>
      <c r="T28" s="43">
        <v>364</v>
      </c>
      <c r="U28" s="43">
        <v>364</v>
      </c>
    </row>
    <row r="29" spans="1:28" ht="15" hidden="1">
      <c r="A29" s="44">
        <f>A28+N28</f>
        <v>8782</v>
      </c>
      <c r="B29" s="44">
        <f>B28*V29</f>
        <v>3406.016771488469</v>
      </c>
      <c r="C29" s="44">
        <v>9070</v>
      </c>
      <c r="D29" s="44">
        <f>D28*W29</f>
        <v>3517.5385474860336</v>
      </c>
      <c r="E29" s="44">
        <f>E28+N28</f>
        <v>8009</v>
      </c>
      <c r="F29" s="44">
        <f>F28*X29</f>
        <v>2592.4434916165364</v>
      </c>
      <c r="G29" s="44"/>
      <c r="H29" s="44">
        <f>A29</f>
        <v>8782</v>
      </c>
      <c r="I29" s="44">
        <f>B29</f>
        <v>3406.016771488469</v>
      </c>
      <c r="J29" s="44"/>
      <c r="K29" s="44">
        <f>C29-A29</f>
        <v>288</v>
      </c>
      <c r="L29" s="44">
        <f>D29-B29</f>
        <v>111.52177599756442</v>
      </c>
      <c r="M29" s="44"/>
      <c r="N29" s="44">
        <f>N28*Y29</f>
        <v>105.53846153846153</v>
      </c>
      <c r="O29" s="44">
        <f>O28*Z29</f>
        <v>256.02836879432624</v>
      </c>
      <c r="P29" s="44">
        <f>N29*AA29</f>
        <v>69.99999999999999</v>
      </c>
      <c r="Q29" s="44">
        <f>O29*AB29</f>
        <v>169.78723404255317</v>
      </c>
      <c r="R29" s="44"/>
      <c r="S29" s="44">
        <f>K29</f>
        <v>288</v>
      </c>
      <c r="T29" s="44">
        <f>K29</f>
        <v>288</v>
      </c>
      <c r="U29" s="44">
        <f>K29</f>
        <v>288</v>
      </c>
      <c r="V29">
        <f>A29/A28</f>
        <v>1.0228278593058466</v>
      </c>
      <c r="W29">
        <f>C29/C28</f>
        <v>1.0134078212290503</v>
      </c>
      <c r="X29">
        <f>E29/E28</f>
        <v>1.0250863944707538</v>
      </c>
      <c r="Y29">
        <f>N28/K28</f>
        <v>0.5384615384615384</v>
      </c>
      <c r="Z29">
        <f>O28/L28</f>
        <v>1.3475177304964538</v>
      </c>
      <c r="AA29">
        <f>P28/N28</f>
        <v>0.6632653061224489</v>
      </c>
      <c r="AB29">
        <f>Q28/O28</f>
        <v>0.6631578947368421</v>
      </c>
    </row>
    <row r="30" spans="1:21" ht="15.75">
      <c r="A30" s="45">
        <v>9246</v>
      </c>
      <c r="B30" s="45">
        <v>3513</v>
      </c>
      <c r="C30" s="45">
        <v>9954</v>
      </c>
      <c r="D30" s="45">
        <v>3799</v>
      </c>
      <c r="E30" s="45">
        <v>8234</v>
      </c>
      <c r="F30" s="45">
        <v>3191</v>
      </c>
      <c r="G30" s="45">
        <v>0</v>
      </c>
      <c r="H30" s="45">
        <v>8234</v>
      </c>
      <c r="I30" s="45">
        <v>3191</v>
      </c>
      <c r="J30" s="45">
        <v>0</v>
      </c>
      <c r="K30" s="45">
        <v>1720</v>
      </c>
      <c r="L30" s="45">
        <v>668</v>
      </c>
      <c r="M30" s="45">
        <v>0</v>
      </c>
      <c r="N30" s="45">
        <v>1616</v>
      </c>
      <c r="O30" s="45">
        <v>1616</v>
      </c>
      <c r="P30" s="45">
        <v>1535</v>
      </c>
      <c r="Q30" s="45">
        <v>749</v>
      </c>
      <c r="R30" s="45">
        <v>0</v>
      </c>
      <c r="S30" s="45">
        <v>1141</v>
      </c>
      <c r="T30" s="45">
        <v>1141</v>
      </c>
      <c r="U30" s="45">
        <v>1141</v>
      </c>
    </row>
    <row r="31" spans="1:21" ht="15" hidden="1">
      <c r="A31">
        <v>8782</v>
      </c>
      <c r="B31">
        <v>3406</v>
      </c>
      <c r="C31">
        <v>8955</v>
      </c>
      <c r="D31">
        <v>3473</v>
      </c>
      <c r="E31">
        <v>8009</v>
      </c>
      <c r="F31">
        <v>2592</v>
      </c>
      <c r="G31">
        <v>0</v>
      </c>
      <c r="H31" s="33">
        <v>8782</v>
      </c>
      <c r="I31" s="33">
        <v>3406</v>
      </c>
      <c r="J31" s="33">
        <v>0</v>
      </c>
      <c r="K31" s="33">
        <v>537</v>
      </c>
      <c r="L31" s="33">
        <v>208</v>
      </c>
      <c r="M31" s="33">
        <v>0</v>
      </c>
      <c r="N31" s="33">
        <v>302</v>
      </c>
      <c r="O31" s="33">
        <v>292</v>
      </c>
      <c r="P31" s="33">
        <v>200</v>
      </c>
      <c r="Q31" s="33">
        <v>194</v>
      </c>
      <c r="R31" s="33">
        <v>0</v>
      </c>
      <c r="S31" s="33">
        <v>401</v>
      </c>
      <c r="T31" s="33">
        <v>401</v>
      </c>
      <c r="U31" s="33">
        <v>401</v>
      </c>
    </row>
    <row r="33" spans="3:17" ht="15" hidden="1">
      <c r="C33">
        <f>A30/C30</f>
        <v>0.9288728149487643</v>
      </c>
      <c r="E33">
        <f>8009/8955*3473</f>
        <v>3106.11468453378</v>
      </c>
      <c r="K33">
        <f>946/8955*3473</f>
        <v>366.88531546622</v>
      </c>
      <c r="Q33">
        <f>631/946*366.9</f>
        <v>244.72928118393233</v>
      </c>
    </row>
    <row r="34" ht="15" hidden="1">
      <c r="M34">
        <f>367/537</f>
        <v>0.6834264432029795</v>
      </c>
    </row>
    <row r="35" ht="15" hidden="1"/>
    <row r="37" spans="3:13" ht="15">
      <c r="C37" s="48" t="s">
        <v>232</v>
      </c>
      <c r="D37" s="48"/>
      <c r="E37" s="48"/>
      <c r="F37" s="48"/>
      <c r="G37" s="48"/>
      <c r="H37" s="48"/>
      <c r="I37" s="48" t="s">
        <v>233</v>
      </c>
      <c r="J37" s="48"/>
      <c r="K37" s="48"/>
      <c r="L37" s="48"/>
      <c r="M37" s="48"/>
    </row>
    <row r="38" spans="3:13" ht="33" customHeight="1">
      <c r="C38" s="48" t="s">
        <v>234</v>
      </c>
      <c r="D38" s="48"/>
      <c r="E38" s="48"/>
      <c r="F38" s="48"/>
      <c r="G38" s="48"/>
      <c r="H38" s="48"/>
      <c r="I38" s="48" t="s">
        <v>235</v>
      </c>
      <c r="J38" s="48"/>
      <c r="K38" s="48"/>
      <c r="L38" s="48"/>
      <c r="M38" s="48"/>
    </row>
    <row r="39" spans="3:13" ht="15"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753" ht="15"/>
  </sheetData>
  <sheetProtection/>
  <mergeCells count="58">
    <mergeCell ref="G8:J8"/>
    <mergeCell ref="A10:B10"/>
    <mergeCell ref="A11:B11"/>
    <mergeCell ref="A12:B12"/>
    <mergeCell ref="A13:B13"/>
    <mergeCell ref="A14:B14"/>
    <mergeCell ref="E10:G10"/>
    <mergeCell ref="E11:G11"/>
    <mergeCell ref="E12:G12"/>
    <mergeCell ref="E13:G13"/>
    <mergeCell ref="A15:B15"/>
    <mergeCell ref="C10:D10"/>
    <mergeCell ref="C11:D11"/>
    <mergeCell ref="C12:D12"/>
    <mergeCell ref="C13:D13"/>
    <mergeCell ref="C14:D14"/>
    <mergeCell ref="C15:D15"/>
    <mergeCell ref="E14:G14"/>
    <mergeCell ref="E15:G15"/>
    <mergeCell ref="H10:J10"/>
    <mergeCell ref="H11:J11"/>
    <mergeCell ref="H12:J12"/>
    <mergeCell ref="H13:J13"/>
    <mergeCell ref="H14:J14"/>
    <mergeCell ref="H15:J15"/>
    <mergeCell ref="K10:M10"/>
    <mergeCell ref="K11:M11"/>
    <mergeCell ref="K12:M12"/>
    <mergeCell ref="K13:M13"/>
    <mergeCell ref="K14:M14"/>
    <mergeCell ref="K15:M15"/>
    <mergeCell ref="P15:R15"/>
    <mergeCell ref="N10:O10"/>
    <mergeCell ref="N11:O11"/>
    <mergeCell ref="N12:O12"/>
    <mergeCell ref="N13:O13"/>
    <mergeCell ref="N14:O14"/>
    <mergeCell ref="N15:O15"/>
    <mergeCell ref="S11:U11"/>
    <mergeCell ref="S12:U12"/>
    <mergeCell ref="S13:U13"/>
    <mergeCell ref="S14:U14"/>
    <mergeCell ref="S15:U15"/>
    <mergeCell ref="P10:R10"/>
    <mergeCell ref="P11:R11"/>
    <mergeCell ref="P12:R12"/>
    <mergeCell ref="P13:R13"/>
    <mergeCell ref="P14:R14"/>
    <mergeCell ref="N27:O27"/>
    <mergeCell ref="P27:R27"/>
    <mergeCell ref="S27:U27"/>
    <mergeCell ref="G3:K3"/>
    <mergeCell ref="A27:B27"/>
    <mergeCell ref="C27:D27"/>
    <mergeCell ref="E27:G27"/>
    <mergeCell ref="H27:J27"/>
    <mergeCell ref="K27:M27"/>
    <mergeCell ref="S10:U10"/>
  </mergeCells>
  <hyperlinks>
    <hyperlink ref="A13" location="Par753" display="Par753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4"/>
  <sheetViews>
    <sheetView zoomScalePageLayoutView="0" workbookViewId="0" topLeftCell="A19">
      <selection activeCell="J22" sqref="J22"/>
    </sheetView>
  </sheetViews>
  <sheetFormatPr defaultColWidth="9.140625" defaultRowHeight="15"/>
  <cols>
    <col min="1" max="1" width="11.00390625" style="0" customWidth="1"/>
    <col min="2" max="2" width="11.7109375" style="0" customWidth="1"/>
    <col min="3" max="3" width="11.28125" style="0" customWidth="1"/>
    <col min="5" max="5" width="13.28125" style="0" customWidth="1"/>
    <col min="6" max="6" width="11.140625" style="0" customWidth="1"/>
    <col min="7" max="7" width="11.28125" style="0" customWidth="1"/>
    <col min="8" max="8" width="11.00390625" style="0" customWidth="1"/>
    <col min="9" max="9" width="11.421875" style="0" customWidth="1"/>
    <col min="10" max="10" width="11.57421875" style="0" customWidth="1"/>
    <col min="11" max="11" width="11.421875" style="0" customWidth="1"/>
    <col min="13" max="13" width="6.8515625" style="0" customWidth="1"/>
  </cols>
  <sheetData>
    <row r="3" ht="15">
      <c r="G3" s="2" t="s">
        <v>0</v>
      </c>
    </row>
    <row r="4" ht="15">
      <c r="G4" s="2" t="s">
        <v>159</v>
      </c>
    </row>
    <row r="5" ht="15">
      <c r="G5" s="2" t="s">
        <v>160</v>
      </c>
    </row>
    <row r="6" ht="15">
      <c r="G6" s="2" t="s">
        <v>161</v>
      </c>
    </row>
    <row r="7" ht="15">
      <c r="G7" s="3" t="s">
        <v>3</v>
      </c>
    </row>
    <row r="8" ht="15">
      <c r="G8" s="3" t="s">
        <v>227</v>
      </c>
    </row>
    <row r="9" ht="15.75" thickBot="1">
      <c r="A9" s="1"/>
    </row>
    <row r="10" spans="1:15" ht="15">
      <c r="A10" s="8" t="s">
        <v>162</v>
      </c>
      <c r="B10" s="10" t="s">
        <v>162</v>
      </c>
      <c r="C10" s="10" t="s">
        <v>162</v>
      </c>
      <c r="D10" s="10" t="s">
        <v>178</v>
      </c>
      <c r="E10" s="75" t="s">
        <v>185</v>
      </c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5" ht="15">
      <c r="A11" s="6" t="s">
        <v>163</v>
      </c>
      <c r="B11" s="7" t="s">
        <v>169</v>
      </c>
      <c r="C11" s="7" t="s">
        <v>174</v>
      </c>
      <c r="D11" s="7" t="s">
        <v>144</v>
      </c>
      <c r="E11" s="78"/>
      <c r="F11" s="79"/>
      <c r="G11" s="79"/>
      <c r="H11" s="79"/>
      <c r="I11" s="79"/>
      <c r="J11" s="79"/>
      <c r="K11" s="79"/>
      <c r="L11" s="79"/>
      <c r="M11" s="79"/>
      <c r="N11" s="79"/>
      <c r="O11" s="80"/>
    </row>
    <row r="12" spans="1:15" ht="15">
      <c r="A12" s="6" t="s">
        <v>164</v>
      </c>
      <c r="B12" s="7" t="s">
        <v>170</v>
      </c>
      <c r="C12" s="7" t="s">
        <v>77</v>
      </c>
      <c r="D12" s="7" t="s">
        <v>179</v>
      </c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80"/>
    </row>
    <row r="13" spans="1:15" ht="15">
      <c r="A13" s="6" t="s">
        <v>165</v>
      </c>
      <c r="B13" s="7" t="s">
        <v>171</v>
      </c>
      <c r="C13" s="7" t="s">
        <v>175</v>
      </c>
      <c r="D13" s="7" t="s">
        <v>180</v>
      </c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80"/>
    </row>
    <row r="14" spans="1:15" ht="15">
      <c r="A14" s="6" t="s">
        <v>166</v>
      </c>
      <c r="B14" s="7" t="s">
        <v>172</v>
      </c>
      <c r="C14" s="7" t="s">
        <v>176</v>
      </c>
      <c r="D14" s="7" t="s">
        <v>181</v>
      </c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80"/>
    </row>
    <row r="15" spans="1:15" ht="15.75" thickBot="1">
      <c r="A15" s="6" t="s">
        <v>167</v>
      </c>
      <c r="B15" s="7" t="s">
        <v>173</v>
      </c>
      <c r="C15" s="7" t="s">
        <v>177</v>
      </c>
      <c r="D15" s="7" t="s">
        <v>182</v>
      </c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2.75" customHeight="1">
      <c r="A16" s="6" t="s">
        <v>168</v>
      </c>
      <c r="B16" s="9">
        <v>41640</v>
      </c>
      <c r="C16" s="7" t="s">
        <v>173</v>
      </c>
      <c r="D16" s="7" t="s">
        <v>183</v>
      </c>
      <c r="E16" s="7" t="s">
        <v>186</v>
      </c>
      <c r="F16" s="7" t="s">
        <v>186</v>
      </c>
      <c r="G16" s="7" t="s">
        <v>186</v>
      </c>
      <c r="H16" s="7" t="s">
        <v>186</v>
      </c>
      <c r="I16" s="7" t="s">
        <v>186</v>
      </c>
      <c r="J16" s="7" t="s">
        <v>186</v>
      </c>
      <c r="K16" s="7" t="s">
        <v>195</v>
      </c>
      <c r="L16" s="84" t="s">
        <v>225</v>
      </c>
      <c r="M16" s="85"/>
      <c r="N16" s="84" t="s">
        <v>231</v>
      </c>
      <c r="O16" s="85"/>
    </row>
    <row r="17" spans="1:15" ht="15">
      <c r="A17" s="9">
        <v>41640</v>
      </c>
      <c r="B17" s="5"/>
      <c r="C17" s="9">
        <v>41640</v>
      </c>
      <c r="D17" s="7" t="s">
        <v>184</v>
      </c>
      <c r="E17" s="7" t="s">
        <v>187</v>
      </c>
      <c r="F17" s="7" t="s">
        <v>169</v>
      </c>
      <c r="G17" s="7" t="s">
        <v>187</v>
      </c>
      <c r="H17" s="7" t="s">
        <v>169</v>
      </c>
      <c r="I17" s="7" t="s">
        <v>187</v>
      </c>
      <c r="J17" s="7" t="s">
        <v>169</v>
      </c>
      <c r="K17" s="7" t="s">
        <v>196</v>
      </c>
      <c r="L17" s="86"/>
      <c r="M17" s="87"/>
      <c r="N17" s="86"/>
      <c r="O17" s="87"/>
    </row>
    <row r="18" spans="1:15" ht="15">
      <c r="A18" s="4"/>
      <c r="B18" s="5"/>
      <c r="C18" s="5"/>
      <c r="D18" s="5"/>
      <c r="E18" s="7" t="s">
        <v>188</v>
      </c>
      <c r="F18" s="7" t="s">
        <v>170</v>
      </c>
      <c r="G18" s="7" t="s">
        <v>188</v>
      </c>
      <c r="H18" s="7" t="s">
        <v>170</v>
      </c>
      <c r="I18" s="7" t="s">
        <v>188</v>
      </c>
      <c r="J18" s="7" t="s">
        <v>170</v>
      </c>
      <c r="K18" s="7" t="s">
        <v>197</v>
      </c>
      <c r="L18" s="86"/>
      <c r="M18" s="87"/>
      <c r="N18" s="86"/>
      <c r="O18" s="87"/>
    </row>
    <row r="19" spans="1:15" ht="15">
      <c r="A19" s="4"/>
      <c r="B19" s="5"/>
      <c r="C19" s="5"/>
      <c r="D19" s="5"/>
      <c r="E19" s="7" t="s">
        <v>189</v>
      </c>
      <c r="F19" s="7" t="s">
        <v>171</v>
      </c>
      <c r="G19" s="7" t="s">
        <v>189</v>
      </c>
      <c r="H19" s="7" t="s">
        <v>171</v>
      </c>
      <c r="I19" s="7" t="s">
        <v>189</v>
      </c>
      <c r="J19" s="7" t="s">
        <v>171</v>
      </c>
      <c r="K19" s="7" t="s">
        <v>191</v>
      </c>
      <c r="L19" s="86"/>
      <c r="M19" s="87"/>
      <c r="N19" s="86"/>
      <c r="O19" s="87"/>
    </row>
    <row r="20" spans="1:15" ht="15">
      <c r="A20" s="4"/>
      <c r="B20" s="5"/>
      <c r="C20" s="5"/>
      <c r="D20" s="5"/>
      <c r="E20" s="7" t="s">
        <v>190</v>
      </c>
      <c r="F20" s="7" t="s">
        <v>172</v>
      </c>
      <c r="G20" s="7" t="s">
        <v>190</v>
      </c>
      <c r="H20" s="7" t="s">
        <v>172</v>
      </c>
      <c r="I20" s="7" t="s">
        <v>190</v>
      </c>
      <c r="J20" s="7" t="s">
        <v>172</v>
      </c>
      <c r="K20" s="7" t="s">
        <v>192</v>
      </c>
      <c r="L20" s="86"/>
      <c r="M20" s="87"/>
      <c r="N20" s="86"/>
      <c r="O20" s="87"/>
    </row>
    <row r="21" spans="1:15" ht="15">
      <c r="A21" s="4"/>
      <c r="B21" s="5"/>
      <c r="C21" s="5"/>
      <c r="D21" s="5"/>
      <c r="E21" s="7" t="s">
        <v>191</v>
      </c>
      <c r="F21" s="7" t="s">
        <v>173</v>
      </c>
      <c r="G21" s="7" t="s">
        <v>191</v>
      </c>
      <c r="H21" s="7" t="s">
        <v>173</v>
      </c>
      <c r="I21" s="7" t="s">
        <v>193</v>
      </c>
      <c r="J21" s="7" t="s">
        <v>173</v>
      </c>
      <c r="K21" s="9">
        <v>41821</v>
      </c>
      <c r="L21" s="86"/>
      <c r="M21" s="87"/>
      <c r="N21" s="86"/>
      <c r="O21" s="87"/>
    </row>
    <row r="22" spans="1:15" ht="15.75" thickBot="1">
      <c r="A22" s="4"/>
      <c r="B22" s="5"/>
      <c r="C22" s="5"/>
      <c r="D22" s="5"/>
      <c r="E22" s="7" t="s">
        <v>192</v>
      </c>
      <c r="F22" s="9">
        <v>41640</v>
      </c>
      <c r="G22" s="7" t="s">
        <v>192</v>
      </c>
      <c r="H22" s="9">
        <v>41821</v>
      </c>
      <c r="I22" s="7" t="s">
        <v>194</v>
      </c>
      <c r="J22" s="49" t="s">
        <v>236</v>
      </c>
      <c r="K22" s="5"/>
      <c r="L22" s="88"/>
      <c r="M22" s="89"/>
      <c r="N22" s="88"/>
      <c r="O22" s="89"/>
    </row>
    <row r="23" spans="1:15" ht="15">
      <c r="A23" s="4"/>
      <c r="B23" s="5"/>
      <c r="C23" s="5"/>
      <c r="D23" s="5"/>
      <c r="E23" s="9">
        <v>41640</v>
      </c>
      <c r="F23" s="5"/>
      <c r="G23" s="9">
        <v>41821</v>
      </c>
      <c r="H23" s="5"/>
      <c r="I23" s="49" t="s">
        <v>236</v>
      </c>
      <c r="J23" s="5"/>
      <c r="K23" s="5"/>
      <c r="L23" s="7" t="s">
        <v>198</v>
      </c>
      <c r="M23" s="7" t="s">
        <v>201</v>
      </c>
      <c r="N23" s="7" t="s">
        <v>198</v>
      </c>
      <c r="O23" s="7" t="s">
        <v>201</v>
      </c>
    </row>
    <row r="24" spans="1:15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7" t="s">
        <v>199</v>
      </c>
      <c r="M24" s="7" t="s">
        <v>202</v>
      </c>
      <c r="N24" s="7" t="s">
        <v>199</v>
      </c>
      <c r="O24" s="7" t="s">
        <v>202</v>
      </c>
    </row>
    <row r="25" spans="1:15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7" t="s">
        <v>200</v>
      </c>
      <c r="M25" s="7" t="s">
        <v>203</v>
      </c>
      <c r="N25" s="7" t="s">
        <v>200</v>
      </c>
      <c r="O25" s="7" t="s">
        <v>203</v>
      </c>
    </row>
    <row r="26" spans="1:15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7" t="s">
        <v>204</v>
      </c>
      <c r="N26" s="5"/>
      <c r="O26" s="7" t="s">
        <v>204</v>
      </c>
    </row>
    <row r="27" spans="1:15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7" t="s">
        <v>200</v>
      </c>
      <c r="N27" s="5"/>
      <c r="O27" s="7" t="s">
        <v>200</v>
      </c>
    </row>
    <row r="28" spans="1:15" ht="15" customHeight="1">
      <c r="A28" s="71">
        <v>351</v>
      </c>
      <c r="B28" s="71">
        <v>364</v>
      </c>
      <c r="C28" s="31" t="s">
        <v>205</v>
      </c>
      <c r="D28" s="71" t="s">
        <v>207</v>
      </c>
      <c r="E28" s="71">
        <v>322</v>
      </c>
      <c r="F28" s="71">
        <v>0</v>
      </c>
      <c r="G28" s="71">
        <v>318</v>
      </c>
      <c r="H28" s="73">
        <v>37</v>
      </c>
      <c r="I28" s="71" t="s">
        <v>158</v>
      </c>
      <c r="J28" s="71" t="s">
        <v>158</v>
      </c>
      <c r="K28" s="71">
        <v>19</v>
      </c>
      <c r="L28" s="73">
        <v>3788.5</v>
      </c>
      <c r="M28" s="73">
        <v>3792</v>
      </c>
      <c r="N28" s="90">
        <v>2949</v>
      </c>
      <c r="O28" s="90">
        <v>1812</v>
      </c>
    </row>
    <row r="29" spans="1:15" ht="15.75" customHeight="1" thickBot="1">
      <c r="A29" s="72"/>
      <c r="B29" s="72"/>
      <c r="C29" s="32" t="s">
        <v>206</v>
      </c>
      <c r="D29" s="72"/>
      <c r="E29" s="72"/>
      <c r="F29" s="72"/>
      <c r="G29" s="72"/>
      <c r="H29" s="74"/>
      <c r="I29" s="72"/>
      <c r="J29" s="72"/>
      <c r="K29" s="72"/>
      <c r="L29" s="74"/>
      <c r="M29" s="74"/>
      <c r="N29" s="91"/>
      <c r="O29" s="91"/>
    </row>
    <row r="32" spans="3:13" ht="15">
      <c r="C32" s="48" t="s">
        <v>232</v>
      </c>
      <c r="D32" s="48"/>
      <c r="E32" s="48"/>
      <c r="F32" s="48"/>
      <c r="G32" s="48"/>
      <c r="H32" s="48"/>
      <c r="I32" s="48" t="s">
        <v>233</v>
      </c>
      <c r="J32" s="48"/>
      <c r="K32" s="48"/>
      <c r="L32" s="48"/>
      <c r="M32" s="47"/>
    </row>
    <row r="33" spans="3:13" ht="33.75" customHeight="1">
      <c r="C33" s="48" t="s">
        <v>234</v>
      </c>
      <c r="D33" s="48"/>
      <c r="E33" s="48"/>
      <c r="F33" s="48"/>
      <c r="G33" s="48"/>
      <c r="H33" s="48"/>
      <c r="I33" s="48" t="s">
        <v>235</v>
      </c>
      <c r="J33" s="48"/>
      <c r="K33" s="48"/>
      <c r="L33" s="48"/>
      <c r="M33" s="47"/>
    </row>
    <row r="34" spans="3:13" ht="15"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7"/>
    </row>
  </sheetData>
  <sheetProtection/>
  <mergeCells count="17">
    <mergeCell ref="H28:H29"/>
    <mergeCell ref="A28:A29"/>
    <mergeCell ref="B28:B29"/>
    <mergeCell ref="D28:D29"/>
    <mergeCell ref="E28:E29"/>
    <mergeCell ref="F28:F29"/>
    <mergeCell ref="G28:G29"/>
    <mergeCell ref="I28:I29"/>
    <mergeCell ref="J28:J29"/>
    <mergeCell ref="K28:K29"/>
    <mergeCell ref="L28:L29"/>
    <mergeCell ref="M28:M29"/>
    <mergeCell ref="E10:O15"/>
    <mergeCell ref="L16:M22"/>
    <mergeCell ref="N16:O22"/>
    <mergeCell ref="N28:N29"/>
    <mergeCell ref="O28:O29"/>
  </mergeCells>
  <printOptions/>
  <pageMargins left="0.1968503937007874" right="0.1968503937007874" top="0.7480314960629921" bottom="0.3149606299212598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1212</cp:lastModifiedBy>
  <cp:lastPrinted>2014-06-10T13:41:55Z</cp:lastPrinted>
  <dcterms:created xsi:type="dcterms:W3CDTF">2014-01-14T13:17:14Z</dcterms:created>
  <dcterms:modified xsi:type="dcterms:W3CDTF">2014-07-07T12:33:06Z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