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820" windowHeight="6735" tabRatio="755" activeTab="4"/>
  </bookViews>
  <sheets>
    <sheet name="Осн показатели" sheetId="1" r:id="rId1"/>
    <sheet name="за февраль  " sheetId="2" r:id="rId2"/>
    <sheet name="за март " sheetId="3" r:id="rId3"/>
    <sheet name="за апрель" sheetId="4" r:id="rId4"/>
    <sheet name="за май" sheetId="5" r:id="rId5"/>
  </sheets>
  <definedNames>
    <definedName name="_xlnm.Print_Area" localSheetId="0">'Осн показатели'!$A$1:$D$46</definedName>
  </definedNames>
  <calcPr fullCalcOnLoad="1"/>
</workbook>
</file>

<file path=xl/sharedStrings.xml><?xml version="1.0" encoding="utf-8"?>
<sst xmlns="http://schemas.openxmlformats.org/spreadsheetml/2006/main" count="348" uniqueCount="83">
  <si>
    <t>№ п/п</t>
  </si>
  <si>
    <t>газ</t>
  </si>
  <si>
    <t>электроэнергия</t>
  </si>
  <si>
    <t>вода</t>
  </si>
  <si>
    <t>Абдулатипов М.А.</t>
  </si>
  <si>
    <t>Показатели</t>
  </si>
  <si>
    <t>Ед.  измерения</t>
  </si>
  <si>
    <t>Сумма</t>
  </si>
  <si>
    <t>Фактический объем работ,</t>
  </si>
  <si>
    <t>тыс. руб.</t>
  </si>
  <si>
    <t>в т.ч. услуги ЖКХ</t>
  </si>
  <si>
    <t xml:space="preserve">Численность                 план </t>
  </si>
  <si>
    <t>ед.</t>
  </si>
  <si>
    <t>Персонал                       факт.</t>
  </si>
  <si>
    <t>%</t>
  </si>
  <si>
    <t>Начисленная зарплата -    факт</t>
  </si>
  <si>
    <t>Выплаченная зарплата -    факт.</t>
  </si>
  <si>
    <t>Задолженность по зарплате</t>
  </si>
  <si>
    <t>С какого периода</t>
  </si>
  <si>
    <t>месяц</t>
  </si>
  <si>
    <t>Дебиторская задолженность</t>
  </si>
  <si>
    <t>Задолженность по оплате ЖКУ учреждений, финансируемых из бюджета</t>
  </si>
  <si>
    <t>Кредиторская задолженность</t>
  </si>
  <si>
    <t>Задолженность по налогам</t>
  </si>
  <si>
    <t>В том числе в федеральный бюджет</t>
  </si>
  <si>
    <t xml:space="preserve">     Из них пеня:</t>
  </si>
  <si>
    <t>В Республиканский бюджет:</t>
  </si>
  <si>
    <t>В местный бюджет:</t>
  </si>
  <si>
    <t>Дотаций из бюджета всего:</t>
  </si>
  <si>
    <t>В том числе:</t>
  </si>
  <si>
    <t>Из республиканского бюджета РД:</t>
  </si>
  <si>
    <t>Из местного бюджета:</t>
  </si>
  <si>
    <t>Дотаций (субсидий для населения):</t>
  </si>
  <si>
    <t>количество семей</t>
  </si>
  <si>
    <t>Сбор платы за ЖКУ с населения: Начислено     получено</t>
  </si>
  <si>
    <t>Объем ЖКУ и работ на 1 жителя</t>
  </si>
  <si>
    <t>руб.</t>
  </si>
  <si>
    <t>Объем работ и услуг на 1 работающего в ЖКХ</t>
  </si>
  <si>
    <t>Зарплата на 1 работающего в месяц в ЖКХ</t>
  </si>
  <si>
    <t>Уд. вес фактического сбора платы с населения к факт. объему услуг ЖКХ</t>
  </si>
  <si>
    <t>Уд. вес начисл. средств населения к фактич. объему услуг ЖКХ</t>
  </si>
  <si>
    <t>Уд. вес зарплаты в объеме услуг ЖКХ</t>
  </si>
  <si>
    <t>Руководитель предприятия</t>
  </si>
  <si>
    <t xml:space="preserve">Абдулатипов М.А. </t>
  </si>
  <si>
    <t>Лицо ответственное за составление формы</t>
  </si>
  <si>
    <t>Контактный телефон: 4-13-35</t>
  </si>
  <si>
    <t>Экономист Сайпулаев М.М.</t>
  </si>
  <si>
    <t xml:space="preserve">         СМР</t>
  </si>
  <si>
    <t xml:space="preserve">       В том числе федерального</t>
  </si>
  <si>
    <t>Изменения за месяц</t>
  </si>
  <si>
    <t>тыс.руб.</t>
  </si>
  <si>
    <t>по форме № 2</t>
  </si>
  <si>
    <t>Задолженность населения по оплате ЖКУ</t>
  </si>
  <si>
    <t xml:space="preserve">Начислено за ЖКУ  населению: </t>
  </si>
  <si>
    <t>Сбор платы</t>
  </si>
  <si>
    <t xml:space="preserve">% сбора </t>
  </si>
  <si>
    <t>возмещено</t>
  </si>
  <si>
    <t>к доплате</t>
  </si>
  <si>
    <t xml:space="preserve">Льгот для населения </t>
  </si>
  <si>
    <t xml:space="preserve">оказано </t>
  </si>
  <si>
    <t>В т.ч. в местный бюджет:</t>
  </si>
  <si>
    <t>Отчисления во внебюджетные фонды</t>
  </si>
  <si>
    <t>Задолженность по оплате товаров и услуг сторонним организациям в т.ч.:</t>
  </si>
  <si>
    <t xml:space="preserve">Задолженность перед УЖКХ </t>
  </si>
  <si>
    <t>Фининсовый результат (ожидаемый)</t>
  </si>
  <si>
    <r>
      <t xml:space="preserve">Экономия по фонду заработной платы на 1 января составляет 1943,6 тыс. рублей                  </t>
    </r>
    <r>
      <rPr>
        <sz val="12"/>
        <rFont val="Times New Roman"/>
        <family val="1"/>
      </rPr>
      <t xml:space="preserve"> (плановый по штатному расписанию - 8589,6 т. руб., фактическое начисление - 6646,0 т.руб.)</t>
    </r>
  </si>
  <si>
    <t xml:space="preserve"> </t>
  </si>
  <si>
    <t>Гл. бухгалтер</t>
  </si>
  <si>
    <t>На 1 января</t>
  </si>
  <si>
    <t>На 1 февраля</t>
  </si>
  <si>
    <t>Задолженность по оплате ЖКУ юридических лиц</t>
  </si>
  <si>
    <t>финансируемые из местного бюджета</t>
  </si>
  <si>
    <t>финансируемые из федерального бюджета</t>
  </si>
  <si>
    <t xml:space="preserve">Генеральный директор </t>
  </si>
  <si>
    <t>Магомедова М.Б.</t>
  </si>
  <si>
    <t>предприятия прочие (пром.,коммерч.)</t>
  </si>
  <si>
    <t>на 1 марта</t>
  </si>
  <si>
    <t>За февраль</t>
  </si>
  <si>
    <t>За март</t>
  </si>
  <si>
    <t>За апрель</t>
  </si>
  <si>
    <t xml:space="preserve">   </t>
  </si>
  <si>
    <t>год 2017</t>
  </si>
  <si>
    <t>количество абонентов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</si>
</sst>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00"/>
    <numFmt numFmtId="175" formatCode="0.0000000"/>
    <numFmt numFmtId="176" formatCode="0.00000"/>
    <numFmt numFmtId="177" formatCode="0.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double"/>
      <sz val="10"/>
      <name val="Times New Roman"/>
      <family val="1"/>
    </font>
    <font>
      <sz val="8"/>
      <name val="Arial Cyr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i/>
      <sz val="10"/>
      <name val="Arial Cyr"/>
      <family val="0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9" fontId="7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173" fontId="8" fillId="0" borderId="14" xfId="0" applyNumberFormat="1" applyFont="1" applyBorder="1" applyAlignment="1">
      <alignment horizontal="center" vertical="top" wrapText="1"/>
    </xf>
    <xf numFmtId="1" fontId="8" fillId="0" borderId="14" xfId="0" applyNumberFormat="1" applyFont="1" applyBorder="1" applyAlignment="1">
      <alignment horizontal="center" vertical="top" wrapText="1"/>
    </xf>
    <xf numFmtId="9" fontId="8" fillId="0" borderId="14" xfId="57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3" fontId="5" fillId="33" borderId="14" xfId="0" applyNumberFormat="1" applyFont="1" applyFill="1" applyBorder="1" applyAlignment="1">
      <alignment horizontal="center" wrapText="1"/>
    </xf>
    <xf numFmtId="3" fontId="7" fillId="33" borderId="14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178" fontId="5" fillId="33" borderId="13" xfId="0" applyNumberFormat="1" applyFont="1" applyFill="1" applyBorder="1" applyAlignment="1">
      <alignment horizontal="center" wrapText="1"/>
    </xf>
    <xf numFmtId="173" fontId="7" fillId="33" borderId="13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1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9" fontId="7" fillId="34" borderId="10" xfId="57" applyFont="1" applyFill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7" fillId="0" borderId="10" xfId="0" applyNumberFormat="1" applyFont="1" applyBorder="1" applyAlignment="1">
      <alignment vertical="center" wrapText="1"/>
    </xf>
    <xf numFmtId="3" fontId="7" fillId="34" borderId="10" xfId="0" applyNumberFormat="1" applyFont="1" applyFill="1" applyBorder="1" applyAlignment="1">
      <alignment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vertical="center" wrapText="1"/>
    </xf>
    <xf numFmtId="1" fontId="11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5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6" xfId="0" applyFont="1" applyBorder="1" applyAlignment="1">
      <alignment vertical="top" wrapText="1"/>
    </xf>
    <xf numFmtId="0" fontId="5" fillId="0" borderId="17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4" fillId="0" borderId="21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7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6.625" style="0" customWidth="1"/>
    <col min="2" max="2" width="50.375" style="0" customWidth="1"/>
    <col min="3" max="3" width="15.25390625" style="0" customWidth="1"/>
    <col min="4" max="4" width="14.125" style="0" customWidth="1"/>
    <col min="6" max="6" width="10.875" style="0" customWidth="1"/>
  </cols>
  <sheetData>
    <row r="2" ht="67.5" customHeight="1"/>
    <row r="3" spans="1:4" ht="31.5">
      <c r="A3" s="1" t="s">
        <v>0</v>
      </c>
      <c r="B3" s="2" t="s">
        <v>5</v>
      </c>
      <c r="C3" s="3" t="s">
        <v>6</v>
      </c>
      <c r="D3" s="3" t="s">
        <v>7</v>
      </c>
    </row>
    <row r="4" spans="1:4" ht="15.75">
      <c r="A4" s="68">
        <v>1</v>
      </c>
      <c r="B4" s="4" t="s">
        <v>8</v>
      </c>
      <c r="C4" s="5" t="s">
        <v>9</v>
      </c>
      <c r="D4" s="6">
        <f>D5+D6</f>
        <v>20482</v>
      </c>
    </row>
    <row r="5" spans="1:4" ht="15.75">
      <c r="A5" s="69"/>
      <c r="B5" s="7" t="s">
        <v>10</v>
      </c>
      <c r="C5" s="5" t="s">
        <v>9</v>
      </c>
      <c r="D5" s="6">
        <v>17300</v>
      </c>
    </row>
    <row r="6" spans="1:4" ht="15.75">
      <c r="A6" s="70"/>
      <c r="B6" s="31" t="s">
        <v>47</v>
      </c>
      <c r="C6" s="30" t="s">
        <v>9</v>
      </c>
      <c r="D6" s="20">
        <v>3182</v>
      </c>
    </row>
    <row r="7" spans="1:4" ht="15.75">
      <c r="A7" s="68">
        <v>2</v>
      </c>
      <c r="B7" s="4" t="s">
        <v>11</v>
      </c>
      <c r="C7" s="5" t="s">
        <v>12</v>
      </c>
      <c r="D7" s="6">
        <v>212</v>
      </c>
    </row>
    <row r="8" spans="1:4" ht="15.75">
      <c r="A8" s="69"/>
      <c r="B8" s="4" t="s">
        <v>13</v>
      </c>
      <c r="C8" s="5" t="s">
        <v>12</v>
      </c>
      <c r="D8" s="6">
        <v>162</v>
      </c>
    </row>
    <row r="9" spans="1:4" ht="15.75">
      <c r="A9" s="70"/>
      <c r="B9" s="10"/>
      <c r="C9" s="11" t="s">
        <v>14</v>
      </c>
      <c r="D9" s="12">
        <f>D8/D7</f>
        <v>0.7641509433962265</v>
      </c>
    </row>
    <row r="10" spans="1:4" ht="15.75">
      <c r="A10" s="68">
        <v>3</v>
      </c>
      <c r="B10" s="4" t="s">
        <v>15</v>
      </c>
      <c r="C10" s="5" t="s">
        <v>9</v>
      </c>
      <c r="D10" s="6">
        <v>7003</v>
      </c>
    </row>
    <row r="11" spans="1:4" ht="15.75">
      <c r="A11" s="69"/>
      <c r="B11" s="4" t="s">
        <v>16</v>
      </c>
      <c r="C11" s="5" t="s">
        <v>9</v>
      </c>
      <c r="D11" s="6">
        <v>7003</v>
      </c>
    </row>
    <row r="12" spans="1:4" ht="15.75">
      <c r="A12" s="70"/>
      <c r="B12" s="10"/>
      <c r="C12" s="11" t="s">
        <v>14</v>
      </c>
      <c r="D12" s="12">
        <f>D11/D10</f>
        <v>1</v>
      </c>
    </row>
    <row r="13" spans="1:4" ht="15.75">
      <c r="A13" s="8">
        <v>4</v>
      </c>
      <c r="B13" s="13" t="s">
        <v>17</v>
      </c>
      <c r="C13" s="11" t="s">
        <v>9</v>
      </c>
      <c r="D13" s="29">
        <v>0</v>
      </c>
    </row>
    <row r="14" spans="1:4" ht="15.75">
      <c r="A14" s="8">
        <v>5</v>
      </c>
      <c r="B14" s="13" t="s">
        <v>18</v>
      </c>
      <c r="C14" s="11" t="s">
        <v>19</v>
      </c>
      <c r="D14" s="14"/>
    </row>
    <row r="15" spans="1:4" ht="15.75">
      <c r="A15" s="8">
        <v>6</v>
      </c>
      <c r="B15" s="13" t="s">
        <v>20</v>
      </c>
      <c r="C15" s="11" t="s">
        <v>9</v>
      </c>
      <c r="D15" s="14">
        <v>25572</v>
      </c>
    </row>
    <row r="16" spans="1:4" ht="31.5">
      <c r="A16" s="8">
        <v>7</v>
      </c>
      <c r="B16" s="13" t="s">
        <v>21</v>
      </c>
      <c r="C16" s="15" t="s">
        <v>9</v>
      </c>
      <c r="D16" s="16">
        <v>1382</v>
      </c>
    </row>
    <row r="17" spans="1:4" ht="15.75">
      <c r="A17" s="8">
        <v>8</v>
      </c>
      <c r="B17" s="13" t="s">
        <v>48</v>
      </c>
      <c r="C17" s="11" t="s">
        <v>9</v>
      </c>
      <c r="D17" s="14">
        <v>4</v>
      </c>
    </row>
    <row r="18" spans="1:4" ht="15.75">
      <c r="A18" s="8">
        <v>9</v>
      </c>
      <c r="B18" s="13" t="s">
        <v>22</v>
      </c>
      <c r="C18" s="11" t="s">
        <v>9</v>
      </c>
      <c r="D18" s="14">
        <v>20761</v>
      </c>
    </row>
    <row r="19" spans="1:4" ht="18.75" customHeight="1">
      <c r="A19" s="8">
        <v>10</v>
      </c>
      <c r="B19" s="17" t="s">
        <v>23</v>
      </c>
      <c r="C19" s="18" t="s">
        <v>9</v>
      </c>
      <c r="D19" s="28" t="e">
        <f>#REF!/1000</f>
        <v>#REF!</v>
      </c>
    </row>
    <row r="20" spans="1:4" ht="15.75">
      <c r="A20" s="8">
        <v>11</v>
      </c>
      <c r="B20" s="13" t="s">
        <v>24</v>
      </c>
      <c r="C20" s="11" t="s">
        <v>9</v>
      </c>
      <c r="D20" s="29" t="e">
        <f>#REF!/1000</f>
        <v>#REF!</v>
      </c>
    </row>
    <row r="21" spans="1:4" ht="15.75">
      <c r="A21" s="8">
        <v>12</v>
      </c>
      <c r="B21" s="13" t="s">
        <v>25</v>
      </c>
      <c r="C21" s="11" t="s">
        <v>9</v>
      </c>
      <c r="D21" s="14">
        <v>0</v>
      </c>
    </row>
    <row r="22" spans="1:4" ht="15.75">
      <c r="A22" s="8">
        <v>13</v>
      </c>
      <c r="B22" s="13" t="s">
        <v>26</v>
      </c>
      <c r="C22" s="11" t="s">
        <v>9</v>
      </c>
      <c r="D22" s="29" t="e">
        <f>#REF!/1000</f>
        <v>#REF!</v>
      </c>
    </row>
    <row r="23" spans="1:4" ht="15.75">
      <c r="A23" s="8">
        <v>14</v>
      </c>
      <c r="B23" s="13" t="s">
        <v>25</v>
      </c>
      <c r="C23" s="11" t="s">
        <v>9</v>
      </c>
      <c r="D23" s="14">
        <v>0</v>
      </c>
    </row>
    <row r="24" spans="1:4" ht="15.75">
      <c r="A24" s="8">
        <v>15</v>
      </c>
      <c r="B24" s="13" t="s">
        <v>27</v>
      </c>
      <c r="C24" s="11" t="s">
        <v>9</v>
      </c>
      <c r="D24" s="29" t="e">
        <f>#REF!/1000</f>
        <v>#REF!</v>
      </c>
    </row>
    <row r="25" spans="1:4" ht="15.75">
      <c r="A25" s="8">
        <v>16</v>
      </c>
      <c r="B25" s="13" t="s">
        <v>25</v>
      </c>
      <c r="C25" s="11" t="s">
        <v>9</v>
      </c>
      <c r="D25" s="14">
        <v>0</v>
      </c>
    </row>
    <row r="26" spans="1:4" ht="20.25" customHeight="1">
      <c r="A26" s="8">
        <v>17</v>
      </c>
      <c r="B26" s="17" t="s">
        <v>28</v>
      </c>
      <c r="C26" s="18" t="s">
        <v>9</v>
      </c>
      <c r="D26" s="32" t="e">
        <f>(#REF!-#REF!)/1000</f>
        <v>#REF!</v>
      </c>
    </row>
    <row r="27" spans="1:4" ht="15.75">
      <c r="A27" s="19"/>
      <c r="B27" s="13" t="s">
        <v>29</v>
      </c>
      <c r="C27" s="9"/>
      <c r="D27" s="9"/>
    </row>
    <row r="28" spans="1:4" ht="15.75">
      <c r="A28" s="8">
        <v>18</v>
      </c>
      <c r="B28" s="13" t="s">
        <v>30</v>
      </c>
      <c r="C28" s="11" t="s">
        <v>9</v>
      </c>
      <c r="D28" s="9"/>
    </row>
    <row r="29" spans="1:4" ht="15.75">
      <c r="A29" s="8">
        <v>19</v>
      </c>
      <c r="B29" s="13" t="s">
        <v>31</v>
      </c>
      <c r="C29" s="11" t="s">
        <v>9</v>
      </c>
      <c r="D29" s="33" t="e">
        <f>D26</f>
        <v>#REF!</v>
      </c>
    </row>
    <row r="30" spans="1:4" ht="31.5">
      <c r="A30" s="68">
        <v>20</v>
      </c>
      <c r="B30" s="66" t="s">
        <v>32</v>
      </c>
      <c r="C30" s="5" t="s">
        <v>33</v>
      </c>
      <c r="D30" s="21"/>
    </row>
    <row r="31" spans="1:4" ht="15.75">
      <c r="A31" s="70"/>
      <c r="B31" s="67"/>
      <c r="C31" s="11" t="s">
        <v>9</v>
      </c>
      <c r="D31" s="20"/>
    </row>
    <row r="32" spans="1:4" ht="15.75">
      <c r="A32" s="68">
        <v>21</v>
      </c>
      <c r="B32" s="66" t="s">
        <v>34</v>
      </c>
      <c r="C32" s="5" t="s">
        <v>9</v>
      </c>
      <c r="D32" s="6">
        <v>12339</v>
      </c>
    </row>
    <row r="33" spans="1:4" ht="15.75">
      <c r="A33" s="69"/>
      <c r="B33" s="71"/>
      <c r="C33" s="5" t="s">
        <v>9</v>
      </c>
      <c r="D33" s="6">
        <v>8076</v>
      </c>
    </row>
    <row r="34" spans="1:4" ht="15.75">
      <c r="A34" s="70"/>
      <c r="B34" s="67"/>
      <c r="C34" s="11" t="s">
        <v>14</v>
      </c>
      <c r="D34" s="12">
        <f>D33/D32*100%</f>
        <v>0.6545100899586677</v>
      </c>
    </row>
    <row r="35" spans="1:4" ht="15.75">
      <c r="A35" s="8">
        <v>22</v>
      </c>
      <c r="B35" s="13" t="s">
        <v>35</v>
      </c>
      <c r="C35" s="11" t="s">
        <v>36</v>
      </c>
      <c r="D35" s="9"/>
    </row>
    <row r="36" spans="1:4" ht="15.75">
      <c r="A36" s="8">
        <v>23</v>
      </c>
      <c r="B36" s="13" t="s">
        <v>37</v>
      </c>
      <c r="C36" s="11" t="s">
        <v>9</v>
      </c>
      <c r="D36" s="22">
        <f>D4/D8</f>
        <v>126.4320987654321</v>
      </c>
    </row>
    <row r="37" spans="1:4" ht="15.75">
      <c r="A37" s="8">
        <v>24</v>
      </c>
      <c r="B37" s="13" t="s">
        <v>38</v>
      </c>
      <c r="C37" s="11" t="s">
        <v>36</v>
      </c>
      <c r="D37" s="23">
        <f>D10/D8/12*1000</f>
        <v>3602.3662551440325</v>
      </c>
    </row>
    <row r="38" spans="1:4" ht="31.5">
      <c r="A38" s="8">
        <v>25</v>
      </c>
      <c r="B38" s="13" t="s">
        <v>39</v>
      </c>
      <c r="C38" s="11" t="s">
        <v>14</v>
      </c>
      <c r="D38" s="24">
        <f>D33/D5</f>
        <v>0.4668208092485549</v>
      </c>
    </row>
    <row r="39" spans="1:4" ht="31.5">
      <c r="A39" s="8">
        <v>26</v>
      </c>
      <c r="B39" s="13" t="s">
        <v>40</v>
      </c>
      <c r="C39" s="11" t="s">
        <v>14</v>
      </c>
      <c r="D39" s="24">
        <f>D32/D5</f>
        <v>0.7132369942196531</v>
      </c>
    </row>
    <row r="40" spans="1:4" ht="15.75">
      <c r="A40" s="8">
        <v>27</v>
      </c>
      <c r="B40" s="13" t="s">
        <v>41</v>
      </c>
      <c r="C40" s="11" t="s">
        <v>14</v>
      </c>
      <c r="D40" s="24">
        <f>D10/D5</f>
        <v>0.4047976878612717</v>
      </c>
    </row>
    <row r="42" spans="2:4" ht="12.75">
      <c r="B42" s="25" t="s">
        <v>42</v>
      </c>
      <c r="C42" s="25" t="s">
        <v>43</v>
      </c>
      <c r="D42" s="25"/>
    </row>
    <row r="43" ht="12.75">
      <c r="B43" s="26"/>
    </row>
    <row r="44" spans="2:3" ht="12.75">
      <c r="B44" s="25" t="s">
        <v>44</v>
      </c>
      <c r="C44" s="25" t="s">
        <v>46</v>
      </c>
    </row>
    <row r="45" spans="2:5" ht="12.75">
      <c r="B45" s="25"/>
      <c r="C45" s="25"/>
      <c r="D45" s="25"/>
      <c r="E45" s="25"/>
    </row>
    <row r="46" spans="2:10" ht="12.75">
      <c r="B46" s="25" t="s">
        <v>45</v>
      </c>
      <c r="E46" s="25"/>
      <c r="G46" s="25"/>
      <c r="J46" s="25"/>
    </row>
    <row r="47" ht="12.75">
      <c r="C47" s="27"/>
    </row>
  </sheetData>
  <sheetProtection/>
  <mergeCells count="7">
    <mergeCell ref="B30:B31"/>
    <mergeCell ref="A32:A34"/>
    <mergeCell ref="B32:B34"/>
    <mergeCell ref="A4:A6"/>
    <mergeCell ref="A7:A9"/>
    <mergeCell ref="A10:A12"/>
    <mergeCell ref="A30:A31"/>
  </mergeCells>
  <printOptions/>
  <pageMargins left="0.7874015748031497" right="0.3937007874015748" top="0.3937007874015748" bottom="0.3937007874015748" header="0" footer="0"/>
  <pageSetup horizontalDpi="600" verticalDpi="600" orientation="portrait" paperSize="9" scale="95" r:id="rId3"/>
  <legacyDrawing r:id="rId2"/>
  <oleObjects>
    <oleObject progId="Word.Document.8" shapeId="15225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4.875" style="34" customWidth="1"/>
    <col min="2" max="2" width="23.125" style="35" customWidth="1"/>
    <col min="3" max="3" width="21.625" style="35" customWidth="1"/>
    <col min="4" max="4" width="13.125" style="35" customWidth="1"/>
    <col min="5" max="5" width="12.625" style="35" customWidth="1"/>
    <col min="6" max="7" width="12.00390625" style="35" customWidth="1"/>
    <col min="8" max="8" width="12.375" style="35" customWidth="1"/>
    <col min="9" max="15" width="0" style="35" hidden="1" customWidth="1"/>
    <col min="16" max="16384" width="9.125" style="35" customWidth="1"/>
  </cols>
  <sheetData>
    <row r="1" ht="68.25" customHeight="1"/>
    <row r="2" spans="1:8" ht="40.5" customHeight="1">
      <c r="A2" s="1" t="s">
        <v>0</v>
      </c>
      <c r="B2" s="72" t="s">
        <v>5</v>
      </c>
      <c r="C2" s="73"/>
      <c r="D2" s="3" t="s">
        <v>6</v>
      </c>
      <c r="E2" s="3" t="s">
        <v>68</v>
      </c>
      <c r="F2" s="36" t="s">
        <v>69</v>
      </c>
      <c r="G2" s="64" t="s">
        <v>76</v>
      </c>
      <c r="H2" s="3" t="s">
        <v>49</v>
      </c>
    </row>
    <row r="3" spans="1:8" s="39" customFormat="1" ht="20.25" customHeight="1">
      <c r="A3" s="74">
        <v>1</v>
      </c>
      <c r="B3" s="75" t="s">
        <v>8</v>
      </c>
      <c r="C3" s="76"/>
      <c r="D3" s="37" t="s">
        <v>9</v>
      </c>
      <c r="E3" s="38">
        <v>2098</v>
      </c>
      <c r="F3" s="38">
        <v>2336.7</v>
      </c>
      <c r="G3" s="38">
        <v>2479.3</v>
      </c>
      <c r="H3" s="56">
        <f>F3-E3</f>
        <v>238.69999999999982</v>
      </c>
    </row>
    <row r="4" spans="1:8" s="42" customFormat="1" ht="15.75">
      <c r="A4" s="74"/>
      <c r="B4" s="77" t="s">
        <v>10</v>
      </c>
      <c r="C4" s="78"/>
      <c r="D4" s="40" t="s">
        <v>50</v>
      </c>
      <c r="E4" s="41">
        <f>E3</f>
        <v>2098</v>
      </c>
      <c r="F4" s="43">
        <f>F3</f>
        <v>2336.7</v>
      </c>
      <c r="G4" s="43">
        <v>2479.3</v>
      </c>
      <c r="H4" s="56">
        <f aca="true" t="shared" si="0" ref="H4:H29">F4-E4</f>
        <v>238.69999999999982</v>
      </c>
    </row>
    <row r="5" spans="1:8" s="42" customFormat="1" ht="15.75">
      <c r="A5" s="74"/>
      <c r="B5" s="77" t="s">
        <v>51</v>
      </c>
      <c r="C5" s="78"/>
      <c r="D5" s="40" t="s">
        <v>9</v>
      </c>
      <c r="E5" s="63"/>
      <c r="F5" s="43"/>
      <c r="G5" s="43"/>
      <c r="H5" s="56">
        <f t="shared" si="0"/>
        <v>0</v>
      </c>
    </row>
    <row r="6" spans="1:8" s="44" customFormat="1" ht="20.25" customHeight="1">
      <c r="A6" s="37">
        <v>2</v>
      </c>
      <c r="B6" s="79" t="s">
        <v>20</v>
      </c>
      <c r="C6" s="80"/>
      <c r="D6" s="37" t="s">
        <v>9</v>
      </c>
      <c r="E6" s="38">
        <v>37424</v>
      </c>
      <c r="F6" s="62">
        <v>38542.2</v>
      </c>
      <c r="G6" s="62"/>
      <c r="H6" s="56">
        <f t="shared" si="0"/>
        <v>1118.199999999997</v>
      </c>
    </row>
    <row r="7" spans="1:8" ht="35.25" customHeight="1">
      <c r="A7" s="81">
        <v>3</v>
      </c>
      <c r="B7" s="79" t="s">
        <v>70</v>
      </c>
      <c r="C7" s="80"/>
      <c r="D7" s="37" t="s">
        <v>9</v>
      </c>
      <c r="E7" s="38">
        <v>6409.5</v>
      </c>
      <c r="F7" s="62">
        <v>6839.5</v>
      </c>
      <c r="G7" s="62"/>
      <c r="H7" s="56">
        <f t="shared" si="0"/>
        <v>430</v>
      </c>
    </row>
    <row r="8" spans="1:8" ht="19.5" customHeight="1">
      <c r="A8" s="82"/>
      <c r="B8" s="84" t="s">
        <v>71</v>
      </c>
      <c r="C8" s="85"/>
      <c r="D8" s="40" t="s">
        <v>9</v>
      </c>
      <c r="E8" s="38">
        <v>403.3</v>
      </c>
      <c r="F8" s="62">
        <v>405.9</v>
      </c>
      <c r="G8" s="62"/>
      <c r="H8" s="56">
        <f t="shared" si="0"/>
        <v>2.599999999999966</v>
      </c>
    </row>
    <row r="9" spans="1:8" ht="35.25" customHeight="1">
      <c r="A9" s="82"/>
      <c r="B9" s="84" t="s">
        <v>72</v>
      </c>
      <c r="C9" s="85"/>
      <c r="D9" s="40" t="s">
        <v>9</v>
      </c>
      <c r="E9" s="38"/>
      <c r="F9" s="62">
        <v>20.6</v>
      </c>
      <c r="G9" s="62"/>
      <c r="H9" s="56">
        <f t="shared" si="0"/>
        <v>20.6</v>
      </c>
    </row>
    <row r="10" spans="1:8" s="45" customFormat="1" ht="19.5" customHeight="1">
      <c r="A10" s="83"/>
      <c r="B10" s="84" t="s">
        <v>75</v>
      </c>
      <c r="C10" s="85"/>
      <c r="D10" s="40" t="s">
        <v>9</v>
      </c>
      <c r="E10" s="41">
        <f>E7-E8</f>
        <v>6006.2</v>
      </c>
      <c r="F10" s="43">
        <f>F7-F8-F9</f>
        <v>6413</v>
      </c>
      <c r="G10" s="43">
        <v>6663.1</v>
      </c>
      <c r="H10" s="58">
        <f t="shared" si="0"/>
        <v>406.8000000000002</v>
      </c>
    </row>
    <row r="11" spans="1:8" s="39" customFormat="1" ht="20.25" customHeight="1">
      <c r="A11" s="37">
        <v>4</v>
      </c>
      <c r="B11" s="86" t="s">
        <v>52</v>
      </c>
      <c r="C11" s="87"/>
      <c r="D11" s="37" t="s">
        <v>9</v>
      </c>
      <c r="E11" s="38">
        <v>31014.4</v>
      </c>
      <c r="F11" s="38">
        <v>31702.7</v>
      </c>
      <c r="G11" s="38"/>
      <c r="H11" s="58">
        <f t="shared" si="0"/>
        <v>688.2999999999993</v>
      </c>
    </row>
    <row r="12" spans="1:8" ht="20.25" customHeight="1">
      <c r="A12" s="74">
        <v>5</v>
      </c>
      <c r="B12" s="79" t="s">
        <v>53</v>
      </c>
      <c r="C12" s="80"/>
      <c r="D12" s="37" t="s">
        <v>9</v>
      </c>
      <c r="E12" s="38">
        <v>1247.8</v>
      </c>
      <c r="F12" s="62">
        <v>1365.3</v>
      </c>
      <c r="G12" s="62">
        <v>1467.2</v>
      </c>
      <c r="H12" s="58">
        <f t="shared" si="0"/>
        <v>117.5</v>
      </c>
    </row>
    <row r="13" spans="1:8" ht="20.25" customHeight="1">
      <c r="A13" s="88"/>
      <c r="B13" s="79" t="s">
        <v>54</v>
      </c>
      <c r="C13" s="80"/>
      <c r="D13" s="37" t="s">
        <v>9</v>
      </c>
      <c r="E13" s="38">
        <v>1093.4</v>
      </c>
      <c r="F13" s="62">
        <v>994.3</v>
      </c>
      <c r="G13" s="62">
        <v>1393.1</v>
      </c>
      <c r="H13" s="58">
        <f t="shared" si="0"/>
        <v>-99.10000000000014</v>
      </c>
    </row>
    <row r="14" spans="1:8" ht="20.25" customHeight="1">
      <c r="A14" s="88"/>
      <c r="B14" s="89" t="s">
        <v>55</v>
      </c>
      <c r="C14" s="90"/>
      <c r="D14" s="37" t="s">
        <v>14</v>
      </c>
      <c r="E14" s="47">
        <f>E13/E12</f>
        <v>0.8762622215098574</v>
      </c>
      <c r="F14" s="47">
        <f>F13/F12</f>
        <v>0.7282648502160697</v>
      </c>
      <c r="G14" s="47">
        <f>G13/G12</f>
        <v>0.9494956379498364</v>
      </c>
      <c r="H14" s="58">
        <v>15</v>
      </c>
    </row>
    <row r="15" spans="1:8" ht="1.5" customHeight="1">
      <c r="A15" s="91">
        <v>6</v>
      </c>
      <c r="B15" s="94" t="s">
        <v>58</v>
      </c>
      <c r="C15" s="49" t="s">
        <v>59</v>
      </c>
      <c r="D15" s="37" t="s">
        <v>9</v>
      </c>
      <c r="E15" s="38"/>
      <c r="F15" s="38"/>
      <c r="G15" s="38"/>
      <c r="H15" s="58">
        <f t="shared" si="0"/>
        <v>0</v>
      </c>
    </row>
    <row r="16" spans="1:8" ht="20.25" customHeight="1" hidden="1">
      <c r="A16" s="92"/>
      <c r="B16" s="95"/>
      <c r="C16" s="37" t="s">
        <v>56</v>
      </c>
      <c r="D16" s="37" t="s">
        <v>9</v>
      </c>
      <c r="E16" s="60"/>
      <c r="F16" s="60"/>
      <c r="G16" s="60"/>
      <c r="H16" s="58">
        <f t="shared" si="0"/>
        <v>0</v>
      </c>
    </row>
    <row r="17" spans="1:8" ht="16.5" customHeight="1" hidden="1">
      <c r="A17" s="93"/>
      <c r="B17" s="96"/>
      <c r="C17" s="37" t="s">
        <v>57</v>
      </c>
      <c r="D17" s="37" t="s">
        <v>9</v>
      </c>
      <c r="E17" s="60"/>
      <c r="F17" s="60"/>
      <c r="G17" s="60"/>
      <c r="H17" s="58">
        <f t="shared" si="0"/>
        <v>0</v>
      </c>
    </row>
    <row r="18" spans="1:8" s="44" customFormat="1" ht="20.25" customHeight="1">
      <c r="A18" s="37">
        <v>6</v>
      </c>
      <c r="B18" s="79" t="s">
        <v>22</v>
      </c>
      <c r="C18" s="80"/>
      <c r="D18" s="37" t="s">
        <v>9</v>
      </c>
      <c r="E18" s="56">
        <f>E19+E21+E22</f>
        <v>12193</v>
      </c>
      <c r="F18" s="56">
        <f>F19+F21+F22</f>
        <v>12351.5</v>
      </c>
      <c r="G18" s="56"/>
      <c r="H18" s="58">
        <f t="shared" si="0"/>
        <v>158.5</v>
      </c>
    </row>
    <row r="19" spans="1:8" ht="20.25" customHeight="1">
      <c r="A19" s="74">
        <v>7</v>
      </c>
      <c r="B19" s="79" t="s">
        <v>23</v>
      </c>
      <c r="C19" s="80"/>
      <c r="D19" s="37" t="s">
        <v>9</v>
      </c>
      <c r="E19" s="57">
        <v>2317</v>
      </c>
      <c r="F19" s="57">
        <v>2313</v>
      </c>
      <c r="G19" s="57"/>
      <c r="H19" s="58">
        <f t="shared" si="0"/>
        <v>-4</v>
      </c>
    </row>
    <row r="20" spans="1:8" ht="15">
      <c r="A20" s="88"/>
      <c r="B20" s="84" t="s">
        <v>60</v>
      </c>
      <c r="C20" s="85"/>
      <c r="D20" s="40" t="s">
        <v>9</v>
      </c>
      <c r="E20" s="59"/>
      <c r="F20" s="59"/>
      <c r="G20" s="59"/>
      <c r="H20" s="58">
        <f t="shared" si="0"/>
        <v>0</v>
      </c>
    </row>
    <row r="21" spans="1:8" ht="20.25" customHeight="1">
      <c r="A21" s="48">
        <v>8</v>
      </c>
      <c r="B21" s="79" t="s">
        <v>61</v>
      </c>
      <c r="C21" s="80"/>
      <c r="D21" s="37" t="s">
        <v>9</v>
      </c>
      <c r="E21" s="57">
        <v>2205</v>
      </c>
      <c r="F21" s="57">
        <v>2387.5</v>
      </c>
      <c r="G21" s="57"/>
      <c r="H21" s="58">
        <f t="shared" si="0"/>
        <v>182.5</v>
      </c>
    </row>
    <row r="22" spans="1:8" ht="39" customHeight="1">
      <c r="A22" s="81">
        <v>9</v>
      </c>
      <c r="B22" s="97" t="s">
        <v>62</v>
      </c>
      <c r="C22" s="98"/>
      <c r="D22" s="37" t="s">
        <v>9</v>
      </c>
      <c r="E22" s="60">
        <v>7671</v>
      </c>
      <c r="F22" s="60">
        <v>7651</v>
      </c>
      <c r="G22" s="60"/>
      <c r="H22" s="58">
        <f t="shared" si="0"/>
        <v>-20</v>
      </c>
    </row>
    <row r="23" spans="1:8" ht="15">
      <c r="A23" s="82"/>
      <c r="B23" s="99" t="s">
        <v>2</v>
      </c>
      <c r="C23" s="100"/>
      <c r="D23" s="40" t="s">
        <v>9</v>
      </c>
      <c r="E23" s="61">
        <v>2427</v>
      </c>
      <c r="F23" s="61">
        <v>2550</v>
      </c>
      <c r="G23" s="61"/>
      <c r="H23" s="58">
        <f t="shared" si="0"/>
        <v>123</v>
      </c>
    </row>
    <row r="24" spans="1:8" ht="15">
      <c r="A24" s="82"/>
      <c r="B24" s="99" t="s">
        <v>1</v>
      </c>
      <c r="C24" s="100"/>
      <c r="D24" s="40" t="s">
        <v>9</v>
      </c>
      <c r="E24" s="61"/>
      <c r="F24" s="61"/>
      <c r="G24" s="61"/>
      <c r="H24" s="58">
        <f t="shared" si="0"/>
        <v>0</v>
      </c>
    </row>
    <row r="25" spans="1:8" ht="15">
      <c r="A25" s="83"/>
      <c r="B25" s="99" t="s">
        <v>3</v>
      </c>
      <c r="C25" s="100"/>
      <c r="D25" s="40" t="s">
        <v>9</v>
      </c>
      <c r="E25" s="61">
        <v>643</v>
      </c>
      <c r="F25" s="61">
        <v>470</v>
      </c>
      <c r="G25" s="61"/>
      <c r="H25" s="58">
        <f>F25-E25</f>
        <v>-173</v>
      </c>
    </row>
    <row r="26" spans="1:8" ht="20.25" customHeight="1">
      <c r="A26" s="37">
        <v>10</v>
      </c>
      <c r="B26" s="75" t="s">
        <v>17</v>
      </c>
      <c r="C26" s="76"/>
      <c r="D26" s="37" t="s">
        <v>9</v>
      </c>
      <c r="E26" s="57">
        <v>0</v>
      </c>
      <c r="F26" s="57">
        <v>0</v>
      </c>
      <c r="G26" s="57"/>
      <c r="H26" s="58">
        <f t="shared" si="0"/>
        <v>0</v>
      </c>
    </row>
    <row r="27" spans="1:8" ht="20.25" customHeight="1">
      <c r="A27" s="37">
        <v>11</v>
      </c>
      <c r="B27" s="75" t="s">
        <v>18</v>
      </c>
      <c r="C27" s="76"/>
      <c r="D27" s="37" t="s">
        <v>19</v>
      </c>
      <c r="E27" s="46"/>
      <c r="F27" s="46"/>
      <c r="G27" s="46"/>
      <c r="H27" s="58">
        <f t="shared" si="0"/>
        <v>0</v>
      </c>
    </row>
    <row r="28" spans="1:8" ht="20.25" customHeight="1">
      <c r="A28" s="37">
        <v>12</v>
      </c>
      <c r="B28" s="75" t="s">
        <v>63</v>
      </c>
      <c r="C28" s="76"/>
      <c r="D28" s="37" t="s">
        <v>9</v>
      </c>
      <c r="E28" s="62"/>
      <c r="F28" s="62"/>
      <c r="G28" s="62"/>
      <c r="H28" s="58">
        <f t="shared" si="0"/>
        <v>0</v>
      </c>
    </row>
    <row r="29" spans="1:8" s="52" customFormat="1" ht="21.75" customHeight="1">
      <c r="A29" s="50">
        <v>13</v>
      </c>
      <c r="B29" s="101" t="s">
        <v>64</v>
      </c>
      <c r="C29" s="102"/>
      <c r="D29" s="37" t="s">
        <v>9</v>
      </c>
      <c r="E29" s="51">
        <v>-367</v>
      </c>
      <c r="F29" s="51">
        <v>-400</v>
      </c>
      <c r="G29" s="51"/>
      <c r="H29" s="58">
        <f t="shared" si="0"/>
        <v>-33</v>
      </c>
    </row>
    <row r="30" spans="1:8" s="52" customFormat="1" ht="37.5" customHeight="1" hidden="1">
      <c r="A30" s="53"/>
      <c r="B30" s="103" t="s">
        <v>65</v>
      </c>
      <c r="C30" s="104"/>
      <c r="D30" s="104"/>
      <c r="E30" s="104"/>
      <c r="F30" s="104"/>
      <c r="G30" s="104"/>
      <c r="H30" s="104"/>
    </row>
    <row r="31" spans="2:5" ht="27" customHeight="1">
      <c r="B31" s="54"/>
      <c r="C31" s="54"/>
      <c r="D31" s="54"/>
      <c r="E31" s="54"/>
    </row>
    <row r="32" spans="2:9" ht="15.75">
      <c r="B32" s="55" t="s">
        <v>73</v>
      </c>
      <c r="C32" s="55"/>
      <c r="E32" s="54" t="s">
        <v>4</v>
      </c>
      <c r="I32" s="35" t="s">
        <v>66</v>
      </c>
    </row>
    <row r="33" spans="2:5" ht="15.75">
      <c r="B33" s="55"/>
      <c r="C33" s="55"/>
      <c r="E33" s="54"/>
    </row>
    <row r="34" spans="2:5" ht="15.75">
      <c r="B34" s="55" t="s">
        <v>67</v>
      </c>
      <c r="C34" s="55"/>
      <c r="E34" s="54" t="s">
        <v>74</v>
      </c>
    </row>
    <row r="35" spans="2:5" ht="15.75">
      <c r="B35" s="54"/>
      <c r="C35" s="54"/>
      <c r="D35" s="54"/>
      <c r="E35" s="54"/>
    </row>
  </sheetData>
  <sheetProtection/>
  <mergeCells count="33">
    <mergeCell ref="B26:C26"/>
    <mergeCell ref="B27:C27"/>
    <mergeCell ref="B28:C28"/>
    <mergeCell ref="B29:C29"/>
    <mergeCell ref="B30:H30"/>
    <mergeCell ref="B18:C18"/>
    <mergeCell ref="A19:A20"/>
    <mergeCell ref="B19:C19"/>
    <mergeCell ref="B20:C20"/>
    <mergeCell ref="B21:C21"/>
    <mergeCell ref="A22:A25"/>
    <mergeCell ref="B22:C22"/>
    <mergeCell ref="B23:C23"/>
    <mergeCell ref="B24:C24"/>
    <mergeCell ref="B25:C25"/>
    <mergeCell ref="A12:A14"/>
    <mergeCell ref="B12:C12"/>
    <mergeCell ref="B13:C13"/>
    <mergeCell ref="B14:C14"/>
    <mergeCell ref="A15:A17"/>
    <mergeCell ref="B15:B17"/>
    <mergeCell ref="A7:A10"/>
    <mergeCell ref="B7:C7"/>
    <mergeCell ref="B8:C8"/>
    <mergeCell ref="B9:C9"/>
    <mergeCell ref="B10:C10"/>
    <mergeCell ref="B11:C11"/>
    <mergeCell ref="B2:C2"/>
    <mergeCell ref="A3:A5"/>
    <mergeCell ref="B3:C3"/>
    <mergeCell ref="B4:C4"/>
    <mergeCell ref="B5:C5"/>
    <mergeCell ref="B6:C6"/>
  </mergeCells>
  <printOptions/>
  <pageMargins left="0.75" right="0.53" top="1" bottom="0.46" header="0.5" footer="0.23"/>
  <pageSetup fitToHeight="1" fitToWidth="1" horizontalDpi="600" verticalDpi="600" orientation="portrait" paperSize="9" scale="91" r:id="rId4"/>
  <legacyDrawing r:id="rId3"/>
  <oleObjects>
    <oleObject progId="Word.Document.8" shapeId="1160094" r:id="rId1"/>
    <oleObject progId="Word.Document.8" shapeId="1160095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zoomScalePageLayoutView="0" workbookViewId="0" topLeftCell="A1">
      <selection activeCell="S21" sqref="S21"/>
    </sheetView>
  </sheetViews>
  <sheetFormatPr defaultColWidth="9.00390625" defaultRowHeight="12.75"/>
  <cols>
    <col min="1" max="1" width="4.875" style="34" customWidth="1"/>
    <col min="2" max="2" width="23.125" style="35" customWidth="1"/>
    <col min="3" max="3" width="21.625" style="35" customWidth="1"/>
    <col min="4" max="4" width="13.125" style="35" customWidth="1"/>
    <col min="5" max="5" width="12.625" style="35" customWidth="1"/>
    <col min="6" max="6" width="12.00390625" style="35" customWidth="1"/>
    <col min="7" max="7" width="12.375" style="35" customWidth="1"/>
    <col min="8" max="14" width="0" style="35" hidden="1" customWidth="1"/>
    <col min="15" max="16384" width="9.125" style="35" customWidth="1"/>
  </cols>
  <sheetData>
    <row r="1" ht="68.25" customHeight="1"/>
    <row r="2" spans="1:7" ht="40.5" customHeight="1">
      <c r="A2" s="1" t="s">
        <v>0</v>
      </c>
      <c r="B2" s="72" t="s">
        <v>5</v>
      </c>
      <c r="C2" s="73"/>
      <c r="D2" s="3" t="s">
        <v>6</v>
      </c>
      <c r="E2" s="36" t="s">
        <v>77</v>
      </c>
      <c r="F2" s="36" t="s">
        <v>78</v>
      </c>
      <c r="G2" s="3" t="s">
        <v>49</v>
      </c>
    </row>
    <row r="3" spans="1:7" s="39" customFormat="1" ht="20.25" customHeight="1">
      <c r="A3" s="74">
        <v>1</v>
      </c>
      <c r="B3" s="75" t="s">
        <v>8</v>
      </c>
      <c r="C3" s="76"/>
      <c r="D3" s="37" t="s">
        <v>9</v>
      </c>
      <c r="E3" s="38">
        <v>2336.7</v>
      </c>
      <c r="F3" s="38">
        <v>2479.3</v>
      </c>
      <c r="G3" s="56">
        <f aca="true" t="shared" si="0" ref="G3:G13">F3-E3</f>
        <v>142.60000000000036</v>
      </c>
    </row>
    <row r="4" spans="1:7" s="42" customFormat="1" ht="15.75">
      <c r="A4" s="74"/>
      <c r="B4" s="77" t="s">
        <v>10</v>
      </c>
      <c r="C4" s="78"/>
      <c r="D4" s="40" t="s">
        <v>50</v>
      </c>
      <c r="E4" s="41">
        <v>2336.7</v>
      </c>
      <c r="F4" s="43">
        <f>F3</f>
        <v>2479.3</v>
      </c>
      <c r="G4" s="56">
        <f t="shared" si="0"/>
        <v>142.60000000000036</v>
      </c>
    </row>
    <row r="5" spans="1:7" s="42" customFormat="1" ht="15.75">
      <c r="A5" s="74"/>
      <c r="B5" s="77" t="s">
        <v>51</v>
      </c>
      <c r="C5" s="78"/>
      <c r="D5" s="40" t="s">
        <v>9</v>
      </c>
      <c r="E5" s="63"/>
      <c r="F5" s="43"/>
      <c r="G5" s="56">
        <f t="shared" si="0"/>
        <v>0</v>
      </c>
    </row>
    <row r="6" spans="1:7" s="44" customFormat="1" ht="20.25" customHeight="1">
      <c r="A6" s="37">
        <v>2</v>
      </c>
      <c r="B6" s="79" t="s">
        <v>20</v>
      </c>
      <c r="C6" s="80"/>
      <c r="D6" s="37" t="s">
        <v>9</v>
      </c>
      <c r="E6" s="38">
        <v>38542.2</v>
      </c>
      <c r="F6" s="62">
        <v>36488.83</v>
      </c>
      <c r="G6" s="56">
        <f t="shared" si="0"/>
        <v>-2053.3699999999953</v>
      </c>
    </row>
    <row r="7" spans="1:7" ht="35.25" customHeight="1">
      <c r="A7" s="81">
        <v>3</v>
      </c>
      <c r="B7" s="79" t="s">
        <v>70</v>
      </c>
      <c r="C7" s="80"/>
      <c r="D7" s="37" t="s">
        <v>9</v>
      </c>
      <c r="E7" s="38">
        <v>6839.5</v>
      </c>
      <c r="F7" s="62">
        <v>6333.7</v>
      </c>
      <c r="G7" s="56">
        <f t="shared" si="0"/>
        <v>-505.8000000000002</v>
      </c>
    </row>
    <row r="8" spans="1:7" ht="19.5" customHeight="1">
      <c r="A8" s="82"/>
      <c r="B8" s="84" t="s">
        <v>71</v>
      </c>
      <c r="C8" s="85"/>
      <c r="D8" s="40" t="s">
        <v>9</v>
      </c>
      <c r="E8" s="38">
        <v>405.9</v>
      </c>
      <c r="F8" s="62">
        <v>132.8</v>
      </c>
      <c r="G8" s="56">
        <f t="shared" si="0"/>
        <v>-273.09999999999997</v>
      </c>
    </row>
    <row r="9" spans="1:7" ht="35.25" customHeight="1">
      <c r="A9" s="82"/>
      <c r="B9" s="84" t="s">
        <v>72</v>
      </c>
      <c r="C9" s="85"/>
      <c r="D9" s="40" t="s">
        <v>9</v>
      </c>
      <c r="E9" s="38">
        <v>20.6</v>
      </c>
      <c r="F9" s="62">
        <v>0</v>
      </c>
      <c r="G9" s="56">
        <f t="shared" si="0"/>
        <v>-20.6</v>
      </c>
    </row>
    <row r="10" spans="1:7" s="45" customFormat="1" ht="19.5" customHeight="1">
      <c r="A10" s="83"/>
      <c r="B10" s="84" t="s">
        <v>75</v>
      </c>
      <c r="C10" s="85"/>
      <c r="D10" s="40" t="s">
        <v>9</v>
      </c>
      <c r="E10" s="41">
        <v>6413</v>
      </c>
      <c r="F10" s="43">
        <f>F7-F8-F9</f>
        <v>6200.9</v>
      </c>
      <c r="G10" s="58">
        <f t="shared" si="0"/>
        <v>-212.10000000000036</v>
      </c>
    </row>
    <row r="11" spans="1:7" s="39" customFormat="1" ht="20.25" customHeight="1">
      <c r="A11" s="37">
        <v>4</v>
      </c>
      <c r="B11" s="86" t="s">
        <v>52</v>
      </c>
      <c r="C11" s="87"/>
      <c r="D11" s="37" t="s">
        <v>9</v>
      </c>
      <c r="E11" s="38">
        <v>31702.7</v>
      </c>
      <c r="F11" s="38">
        <v>30155</v>
      </c>
      <c r="G11" s="58">
        <f t="shared" si="0"/>
        <v>-1547.7000000000007</v>
      </c>
    </row>
    <row r="12" spans="1:7" ht="20.25" customHeight="1">
      <c r="A12" s="74">
        <v>5</v>
      </c>
      <c r="B12" s="79" t="s">
        <v>53</v>
      </c>
      <c r="C12" s="80"/>
      <c r="D12" s="37" t="s">
        <v>9</v>
      </c>
      <c r="E12" s="38">
        <v>1365.3</v>
      </c>
      <c r="F12" s="62">
        <v>1467.2</v>
      </c>
      <c r="G12" s="58">
        <f t="shared" si="0"/>
        <v>101.90000000000009</v>
      </c>
    </row>
    <row r="13" spans="1:7" ht="20.25" customHeight="1">
      <c r="A13" s="88"/>
      <c r="B13" s="79" t="s">
        <v>54</v>
      </c>
      <c r="C13" s="80"/>
      <c r="D13" s="37" t="s">
        <v>9</v>
      </c>
      <c r="E13" s="38">
        <v>994.3</v>
      </c>
      <c r="F13" s="62">
        <v>1393.1</v>
      </c>
      <c r="G13" s="58">
        <f t="shared" si="0"/>
        <v>398.79999999999995</v>
      </c>
    </row>
    <row r="14" spans="1:7" ht="20.25" customHeight="1">
      <c r="A14" s="88"/>
      <c r="B14" s="89" t="s">
        <v>55</v>
      </c>
      <c r="C14" s="90"/>
      <c r="D14" s="37" t="s">
        <v>14</v>
      </c>
      <c r="E14" s="47">
        <v>0.7282648502160697</v>
      </c>
      <c r="F14" s="47">
        <f>F13/F12</f>
        <v>0.9494956379498364</v>
      </c>
      <c r="G14" s="58">
        <v>15</v>
      </c>
    </row>
    <row r="15" spans="1:7" ht="1.5" customHeight="1">
      <c r="A15" s="91">
        <v>6</v>
      </c>
      <c r="B15" s="94" t="s">
        <v>58</v>
      </c>
      <c r="C15" s="49" t="s">
        <v>59</v>
      </c>
      <c r="D15" s="37" t="s">
        <v>9</v>
      </c>
      <c r="E15" s="38"/>
      <c r="F15" s="38"/>
      <c r="G15" s="58">
        <f aca="true" t="shared" si="1" ref="G15:G29">F15-E15</f>
        <v>0</v>
      </c>
    </row>
    <row r="16" spans="1:7" ht="20.25" customHeight="1" hidden="1">
      <c r="A16" s="92"/>
      <c r="B16" s="95"/>
      <c r="C16" s="37" t="s">
        <v>56</v>
      </c>
      <c r="D16" s="37" t="s">
        <v>9</v>
      </c>
      <c r="E16" s="60"/>
      <c r="F16" s="60"/>
      <c r="G16" s="58">
        <f t="shared" si="1"/>
        <v>0</v>
      </c>
    </row>
    <row r="17" spans="1:7" ht="16.5" customHeight="1" hidden="1">
      <c r="A17" s="93"/>
      <c r="B17" s="96"/>
      <c r="C17" s="37" t="s">
        <v>57</v>
      </c>
      <c r="D17" s="37" t="s">
        <v>9</v>
      </c>
      <c r="E17" s="60"/>
      <c r="F17" s="60"/>
      <c r="G17" s="58">
        <f t="shared" si="1"/>
        <v>0</v>
      </c>
    </row>
    <row r="18" spans="1:7" s="44" customFormat="1" ht="20.25" customHeight="1">
      <c r="A18" s="37">
        <v>6</v>
      </c>
      <c r="B18" s="79" t="s">
        <v>22</v>
      </c>
      <c r="C18" s="80"/>
      <c r="D18" s="37" t="s">
        <v>9</v>
      </c>
      <c r="E18" s="56">
        <v>12351.5</v>
      </c>
      <c r="F18" s="56">
        <v>12573</v>
      </c>
      <c r="G18" s="58">
        <f t="shared" si="1"/>
        <v>221.5</v>
      </c>
    </row>
    <row r="19" spans="1:7" ht="20.25" customHeight="1">
      <c r="A19" s="74">
        <v>7</v>
      </c>
      <c r="B19" s="79" t="s">
        <v>23</v>
      </c>
      <c r="C19" s="80"/>
      <c r="D19" s="37" t="s">
        <v>9</v>
      </c>
      <c r="E19" s="57">
        <v>2313</v>
      </c>
      <c r="F19" s="57">
        <v>597</v>
      </c>
      <c r="G19" s="58">
        <f t="shared" si="1"/>
        <v>-1716</v>
      </c>
    </row>
    <row r="20" spans="1:7" ht="15">
      <c r="A20" s="88"/>
      <c r="B20" s="84" t="s">
        <v>60</v>
      </c>
      <c r="C20" s="85"/>
      <c r="D20" s="40" t="s">
        <v>9</v>
      </c>
      <c r="E20" s="59"/>
      <c r="F20" s="59"/>
      <c r="G20" s="58">
        <f t="shared" si="1"/>
        <v>0</v>
      </c>
    </row>
    <row r="21" spans="1:7" ht="20.25" customHeight="1">
      <c r="A21" s="48">
        <v>8</v>
      </c>
      <c r="B21" s="79" t="s">
        <v>61</v>
      </c>
      <c r="C21" s="80"/>
      <c r="D21" s="37" t="s">
        <v>9</v>
      </c>
      <c r="E21" s="57">
        <v>2387.5</v>
      </c>
      <c r="F21" s="57">
        <v>2660</v>
      </c>
      <c r="G21" s="58">
        <f t="shared" si="1"/>
        <v>272.5</v>
      </c>
    </row>
    <row r="22" spans="1:7" ht="39" customHeight="1">
      <c r="A22" s="81">
        <v>9</v>
      </c>
      <c r="B22" s="97" t="s">
        <v>62</v>
      </c>
      <c r="C22" s="98"/>
      <c r="D22" s="37" t="s">
        <v>9</v>
      </c>
      <c r="E22" s="60">
        <v>7651</v>
      </c>
      <c r="F22" s="60">
        <f>F18-F19-F21</f>
        <v>9316</v>
      </c>
      <c r="G22" s="58">
        <f t="shared" si="1"/>
        <v>1665</v>
      </c>
    </row>
    <row r="23" spans="1:7" ht="15">
      <c r="A23" s="82"/>
      <c r="B23" s="99" t="s">
        <v>2</v>
      </c>
      <c r="C23" s="100"/>
      <c r="D23" s="40" t="s">
        <v>9</v>
      </c>
      <c r="E23" s="61">
        <v>2550</v>
      </c>
      <c r="F23" s="61">
        <v>4079</v>
      </c>
      <c r="G23" s="58">
        <f t="shared" si="1"/>
        <v>1529</v>
      </c>
    </row>
    <row r="24" spans="1:7" ht="15">
      <c r="A24" s="82"/>
      <c r="B24" s="99" t="s">
        <v>1</v>
      </c>
      <c r="C24" s="100"/>
      <c r="D24" s="40" t="s">
        <v>9</v>
      </c>
      <c r="E24" s="61"/>
      <c r="F24" s="61">
        <v>87.8</v>
      </c>
      <c r="G24" s="58">
        <f t="shared" si="1"/>
        <v>87.8</v>
      </c>
    </row>
    <row r="25" spans="1:7" ht="15">
      <c r="A25" s="83"/>
      <c r="B25" s="99" t="s">
        <v>3</v>
      </c>
      <c r="C25" s="100"/>
      <c r="D25" s="40" t="s">
        <v>9</v>
      </c>
      <c r="E25" s="61">
        <v>470</v>
      </c>
      <c r="F25" s="61">
        <v>517</v>
      </c>
      <c r="G25" s="58">
        <f t="shared" si="1"/>
        <v>47</v>
      </c>
    </row>
    <row r="26" spans="1:7" ht="20.25" customHeight="1">
      <c r="A26" s="37">
        <v>10</v>
      </c>
      <c r="B26" s="75" t="s">
        <v>17</v>
      </c>
      <c r="C26" s="76"/>
      <c r="D26" s="37" t="s">
        <v>9</v>
      </c>
      <c r="E26" s="57">
        <v>0</v>
      </c>
      <c r="F26" s="57"/>
      <c r="G26" s="58">
        <f t="shared" si="1"/>
        <v>0</v>
      </c>
    </row>
    <row r="27" spans="1:7" ht="20.25" customHeight="1">
      <c r="A27" s="37">
        <v>11</v>
      </c>
      <c r="B27" s="75" t="s">
        <v>18</v>
      </c>
      <c r="C27" s="76"/>
      <c r="D27" s="37" t="s">
        <v>19</v>
      </c>
      <c r="E27" s="46"/>
      <c r="F27" s="46"/>
      <c r="G27" s="58">
        <f t="shared" si="1"/>
        <v>0</v>
      </c>
    </row>
    <row r="28" spans="1:7" ht="20.25" customHeight="1">
      <c r="A28" s="37">
        <v>12</v>
      </c>
      <c r="B28" s="75" t="s">
        <v>63</v>
      </c>
      <c r="C28" s="76"/>
      <c r="D28" s="37" t="s">
        <v>9</v>
      </c>
      <c r="E28" s="62"/>
      <c r="F28" s="62"/>
      <c r="G28" s="58">
        <f t="shared" si="1"/>
        <v>0</v>
      </c>
    </row>
    <row r="29" spans="1:7" s="52" customFormat="1" ht="21.75" customHeight="1">
      <c r="A29" s="50">
        <v>13</v>
      </c>
      <c r="B29" s="101" t="s">
        <v>64</v>
      </c>
      <c r="C29" s="102"/>
      <c r="D29" s="37" t="s">
        <v>9</v>
      </c>
      <c r="E29" s="51">
        <v>-400</v>
      </c>
      <c r="F29" s="51">
        <v>-1000</v>
      </c>
      <c r="G29" s="58">
        <f t="shared" si="1"/>
        <v>-600</v>
      </c>
    </row>
    <row r="30" spans="1:7" s="52" customFormat="1" ht="37.5" customHeight="1" hidden="1">
      <c r="A30" s="53"/>
      <c r="B30" s="103" t="s">
        <v>65</v>
      </c>
      <c r="C30" s="104"/>
      <c r="D30" s="104"/>
      <c r="E30" s="104"/>
      <c r="F30" s="104"/>
      <c r="G30" s="104"/>
    </row>
    <row r="31" spans="2:5" ht="27" customHeight="1">
      <c r="B31" s="54"/>
      <c r="C31" s="54"/>
      <c r="D31" s="54"/>
      <c r="E31" s="54"/>
    </row>
    <row r="32" spans="2:8" ht="15.75">
      <c r="B32" s="55" t="s">
        <v>73</v>
      </c>
      <c r="C32" s="55"/>
      <c r="E32" s="54" t="s">
        <v>4</v>
      </c>
      <c r="H32" s="35" t="s">
        <v>66</v>
      </c>
    </row>
    <row r="33" spans="2:5" ht="15.75">
      <c r="B33" s="55"/>
      <c r="C33" s="55"/>
      <c r="E33" s="54"/>
    </row>
    <row r="34" spans="2:5" ht="15.75">
      <c r="B34" s="55" t="s">
        <v>67</v>
      </c>
      <c r="C34" s="55"/>
      <c r="E34" s="54" t="s">
        <v>74</v>
      </c>
    </row>
    <row r="35" spans="2:5" ht="15.75">
      <c r="B35" s="54"/>
      <c r="C35" s="54"/>
      <c r="D35" s="54"/>
      <c r="E35" s="54"/>
    </row>
  </sheetData>
  <sheetProtection/>
  <mergeCells count="33">
    <mergeCell ref="B29:C29"/>
    <mergeCell ref="B30:G30"/>
    <mergeCell ref="B26:C26"/>
    <mergeCell ref="B27:C27"/>
    <mergeCell ref="B28:C28"/>
    <mergeCell ref="B8:C8"/>
    <mergeCell ref="B9:C9"/>
    <mergeCell ref="B18:C18"/>
    <mergeCell ref="A19:A20"/>
    <mergeCell ref="B19:C19"/>
    <mergeCell ref="B20:C20"/>
    <mergeCell ref="B21:C21"/>
    <mergeCell ref="A22:A25"/>
    <mergeCell ref="B22:C22"/>
    <mergeCell ref="B23:C23"/>
    <mergeCell ref="B24:C24"/>
    <mergeCell ref="B25:C25"/>
    <mergeCell ref="A7:A10"/>
    <mergeCell ref="B7:C7"/>
    <mergeCell ref="B10:C10"/>
    <mergeCell ref="A15:A17"/>
    <mergeCell ref="B15:B17"/>
    <mergeCell ref="B11:C11"/>
    <mergeCell ref="A12:A14"/>
    <mergeCell ref="B12:C12"/>
    <mergeCell ref="B13:C13"/>
    <mergeCell ref="B14:C14"/>
    <mergeCell ref="B2:C2"/>
    <mergeCell ref="A3:A5"/>
    <mergeCell ref="B3:C3"/>
    <mergeCell ref="B4:C4"/>
    <mergeCell ref="B5:C5"/>
    <mergeCell ref="B6:C6"/>
  </mergeCells>
  <printOptions/>
  <pageMargins left="0.75" right="0.53" top="1" bottom="0.46" header="0.5" footer="0.23"/>
  <pageSetup fitToHeight="1" fitToWidth="1" horizontalDpi="600" verticalDpi="600" orientation="portrait" paperSize="9" scale="91" r:id="rId4"/>
  <legacyDrawing r:id="rId3"/>
  <oleObjects>
    <oleObject progId="Word.Document.8" shapeId="126375" r:id="rId1"/>
    <oleObject progId="Word.Document.8" shapeId="126376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zoomScalePageLayoutView="0" workbookViewId="0" topLeftCell="A1">
      <selection activeCell="R3" sqref="R3"/>
    </sheetView>
  </sheetViews>
  <sheetFormatPr defaultColWidth="9.00390625" defaultRowHeight="12.75"/>
  <cols>
    <col min="1" max="1" width="4.875" style="34" customWidth="1"/>
    <col min="2" max="2" width="23.125" style="35" customWidth="1"/>
    <col min="3" max="3" width="21.625" style="35" customWidth="1"/>
    <col min="4" max="4" width="13.125" style="35" customWidth="1"/>
    <col min="5" max="5" width="12.625" style="35" customWidth="1"/>
    <col min="6" max="6" width="12.00390625" style="35" customWidth="1"/>
    <col min="7" max="7" width="12.375" style="35" customWidth="1"/>
    <col min="8" max="14" width="0" style="35" hidden="1" customWidth="1"/>
    <col min="15" max="16384" width="9.125" style="35" customWidth="1"/>
  </cols>
  <sheetData>
    <row r="1" ht="68.25" customHeight="1"/>
    <row r="2" spans="1:7" ht="40.5" customHeight="1">
      <c r="A2" s="1" t="s">
        <v>0</v>
      </c>
      <c r="B2" s="72" t="s">
        <v>5</v>
      </c>
      <c r="C2" s="73"/>
      <c r="D2" s="3" t="s">
        <v>6</v>
      </c>
      <c r="E2" s="36" t="s">
        <v>78</v>
      </c>
      <c r="F2" s="36" t="s">
        <v>79</v>
      </c>
      <c r="G2" s="3" t="s">
        <v>66</v>
      </c>
    </row>
    <row r="3" spans="1:7" s="39" customFormat="1" ht="20.25" customHeight="1">
      <c r="A3" s="74">
        <v>1</v>
      </c>
      <c r="B3" s="75" t="s">
        <v>8</v>
      </c>
      <c r="C3" s="76"/>
      <c r="D3" s="37" t="s">
        <v>9</v>
      </c>
      <c r="E3" s="38">
        <v>2479.3</v>
      </c>
      <c r="F3" s="38">
        <f>F4</f>
        <v>2176</v>
      </c>
      <c r="G3" s="56">
        <f aca="true" t="shared" si="0" ref="G3:G13">F3-E3</f>
        <v>-303.3000000000002</v>
      </c>
    </row>
    <row r="4" spans="1:7" s="42" customFormat="1" ht="15.75">
      <c r="A4" s="74"/>
      <c r="B4" s="77" t="s">
        <v>10</v>
      </c>
      <c r="C4" s="78"/>
      <c r="D4" s="40" t="s">
        <v>50</v>
      </c>
      <c r="E4" s="41">
        <v>2479.3</v>
      </c>
      <c r="F4" s="43">
        <v>2176</v>
      </c>
      <c r="G4" s="56">
        <f t="shared" si="0"/>
        <v>-303.3000000000002</v>
      </c>
    </row>
    <row r="5" spans="1:7" s="42" customFormat="1" ht="15.75">
      <c r="A5" s="74"/>
      <c r="B5" s="77" t="s">
        <v>51</v>
      </c>
      <c r="C5" s="78"/>
      <c r="D5" s="40" t="s">
        <v>9</v>
      </c>
      <c r="E5" s="63"/>
      <c r="F5" s="43"/>
      <c r="G5" s="56">
        <f t="shared" si="0"/>
        <v>0</v>
      </c>
    </row>
    <row r="6" spans="1:7" s="44" customFormat="1" ht="20.25" customHeight="1">
      <c r="A6" s="37">
        <v>2</v>
      </c>
      <c r="B6" s="79" t="s">
        <v>20</v>
      </c>
      <c r="C6" s="80"/>
      <c r="D6" s="37" t="s">
        <v>9</v>
      </c>
      <c r="E6" s="38">
        <v>36488.83</v>
      </c>
      <c r="F6" s="62">
        <v>37239.4</v>
      </c>
      <c r="G6" s="56">
        <f t="shared" si="0"/>
        <v>750.5699999999997</v>
      </c>
    </row>
    <row r="7" spans="1:7" ht="35.25" customHeight="1">
      <c r="A7" s="81">
        <v>3</v>
      </c>
      <c r="B7" s="79" t="s">
        <v>70</v>
      </c>
      <c r="C7" s="80"/>
      <c r="D7" s="37" t="s">
        <v>9</v>
      </c>
      <c r="E7" s="38">
        <v>6333.7</v>
      </c>
      <c r="F7" s="62">
        <v>6361.2</v>
      </c>
      <c r="G7" s="56">
        <f t="shared" si="0"/>
        <v>27.5</v>
      </c>
    </row>
    <row r="8" spans="1:7" ht="19.5" customHeight="1">
      <c r="A8" s="82"/>
      <c r="B8" s="84" t="s">
        <v>71</v>
      </c>
      <c r="C8" s="85"/>
      <c r="D8" s="40" t="s">
        <v>9</v>
      </c>
      <c r="E8" s="38">
        <v>132.8</v>
      </c>
      <c r="F8" s="62">
        <v>139.3</v>
      </c>
      <c r="G8" s="56">
        <f t="shared" si="0"/>
        <v>6.5</v>
      </c>
    </row>
    <row r="9" spans="1:7" ht="35.25" customHeight="1">
      <c r="A9" s="82"/>
      <c r="B9" s="84" t="s">
        <v>72</v>
      </c>
      <c r="C9" s="85"/>
      <c r="D9" s="40" t="s">
        <v>9</v>
      </c>
      <c r="E9" s="38">
        <v>0</v>
      </c>
      <c r="F9" s="62">
        <v>0</v>
      </c>
      <c r="G9" s="56">
        <f t="shared" si="0"/>
        <v>0</v>
      </c>
    </row>
    <row r="10" spans="1:7" s="45" customFormat="1" ht="19.5" customHeight="1">
      <c r="A10" s="83"/>
      <c r="B10" s="84" t="s">
        <v>75</v>
      </c>
      <c r="C10" s="85"/>
      <c r="D10" s="40" t="s">
        <v>9</v>
      </c>
      <c r="E10" s="41">
        <v>6200.9</v>
      </c>
      <c r="F10" s="43">
        <f>F7-F8-F9</f>
        <v>6221.9</v>
      </c>
      <c r="G10" s="58">
        <f t="shared" si="0"/>
        <v>21</v>
      </c>
    </row>
    <row r="11" spans="1:7" s="39" customFormat="1" ht="20.25" customHeight="1">
      <c r="A11" s="37">
        <v>4</v>
      </c>
      <c r="B11" s="86" t="s">
        <v>52</v>
      </c>
      <c r="C11" s="87"/>
      <c r="D11" s="37" t="s">
        <v>9</v>
      </c>
      <c r="E11" s="38">
        <v>30155</v>
      </c>
      <c r="F11" s="38">
        <v>30878.2</v>
      </c>
      <c r="G11" s="58">
        <f t="shared" si="0"/>
        <v>723.2000000000007</v>
      </c>
    </row>
    <row r="12" spans="1:7" ht="20.25" customHeight="1">
      <c r="A12" s="74">
        <v>5</v>
      </c>
      <c r="B12" s="79" t="s">
        <v>53</v>
      </c>
      <c r="C12" s="80"/>
      <c r="D12" s="37" t="s">
        <v>9</v>
      </c>
      <c r="E12" s="38">
        <v>1467.2</v>
      </c>
      <c r="F12" s="62">
        <v>1388</v>
      </c>
      <c r="G12" s="58">
        <f t="shared" si="0"/>
        <v>-79.20000000000005</v>
      </c>
    </row>
    <row r="13" spans="1:7" ht="20.25" customHeight="1">
      <c r="A13" s="88"/>
      <c r="B13" s="79" t="s">
        <v>54</v>
      </c>
      <c r="C13" s="80"/>
      <c r="D13" s="37" t="s">
        <v>9</v>
      </c>
      <c r="E13" s="38">
        <v>1393.1</v>
      </c>
      <c r="F13" s="62">
        <v>1290</v>
      </c>
      <c r="G13" s="58">
        <f t="shared" si="0"/>
        <v>-103.09999999999991</v>
      </c>
    </row>
    <row r="14" spans="1:7" ht="20.25" customHeight="1">
      <c r="A14" s="88"/>
      <c r="B14" s="89" t="s">
        <v>55</v>
      </c>
      <c r="C14" s="90"/>
      <c r="D14" s="37" t="s">
        <v>14</v>
      </c>
      <c r="E14" s="47">
        <v>0.9494956379498364</v>
      </c>
      <c r="F14" s="47">
        <f>F13/F12</f>
        <v>0.9293948126801153</v>
      </c>
      <c r="G14" s="58">
        <v>15</v>
      </c>
    </row>
    <row r="15" spans="1:7" ht="1.5" customHeight="1">
      <c r="A15" s="91">
        <v>6</v>
      </c>
      <c r="B15" s="94" t="s">
        <v>58</v>
      </c>
      <c r="C15" s="49" t="s">
        <v>59</v>
      </c>
      <c r="D15" s="37" t="s">
        <v>9</v>
      </c>
      <c r="E15" s="38"/>
      <c r="F15" s="38"/>
      <c r="G15" s="58">
        <f aca="true" t="shared" si="1" ref="G15:G29">F15-E15</f>
        <v>0</v>
      </c>
    </row>
    <row r="16" spans="1:7" ht="20.25" customHeight="1" hidden="1">
      <c r="A16" s="92"/>
      <c r="B16" s="95"/>
      <c r="C16" s="37" t="s">
        <v>56</v>
      </c>
      <c r="D16" s="37" t="s">
        <v>9</v>
      </c>
      <c r="E16" s="60"/>
      <c r="F16" s="60"/>
      <c r="G16" s="58">
        <f t="shared" si="1"/>
        <v>0</v>
      </c>
    </row>
    <row r="17" spans="1:7" ht="16.5" customHeight="1" hidden="1">
      <c r="A17" s="93"/>
      <c r="B17" s="96"/>
      <c r="C17" s="37" t="s">
        <v>57</v>
      </c>
      <c r="D17" s="37" t="s">
        <v>9</v>
      </c>
      <c r="E17" s="60"/>
      <c r="F17" s="60"/>
      <c r="G17" s="58">
        <f t="shared" si="1"/>
        <v>0</v>
      </c>
    </row>
    <row r="18" spans="1:7" s="44" customFormat="1" ht="20.25" customHeight="1">
      <c r="A18" s="37">
        <v>6</v>
      </c>
      <c r="B18" s="79" t="s">
        <v>22</v>
      </c>
      <c r="C18" s="80"/>
      <c r="D18" s="37" t="s">
        <v>9</v>
      </c>
      <c r="E18" s="56">
        <v>12573</v>
      </c>
      <c r="F18" s="56">
        <v>13022.5</v>
      </c>
      <c r="G18" s="58">
        <f t="shared" si="1"/>
        <v>449.5</v>
      </c>
    </row>
    <row r="19" spans="1:7" ht="20.25" customHeight="1">
      <c r="A19" s="74">
        <v>7</v>
      </c>
      <c r="B19" s="79" t="s">
        <v>23</v>
      </c>
      <c r="C19" s="80"/>
      <c r="D19" s="37" t="s">
        <v>9</v>
      </c>
      <c r="E19" s="57">
        <v>597</v>
      </c>
      <c r="F19" s="57">
        <v>597</v>
      </c>
      <c r="G19" s="58">
        <f t="shared" si="1"/>
        <v>0</v>
      </c>
    </row>
    <row r="20" spans="1:7" ht="15">
      <c r="A20" s="88"/>
      <c r="B20" s="84" t="s">
        <v>60</v>
      </c>
      <c r="C20" s="85"/>
      <c r="D20" s="40" t="s">
        <v>9</v>
      </c>
      <c r="E20" s="59"/>
      <c r="F20" s="59"/>
      <c r="G20" s="58">
        <f t="shared" si="1"/>
        <v>0</v>
      </c>
    </row>
    <row r="21" spans="1:7" ht="20.25" customHeight="1">
      <c r="A21" s="48">
        <v>8</v>
      </c>
      <c r="B21" s="79" t="s">
        <v>61</v>
      </c>
      <c r="C21" s="80"/>
      <c r="D21" s="37" t="s">
        <v>9</v>
      </c>
      <c r="E21" s="57">
        <v>2660</v>
      </c>
      <c r="F21" s="57">
        <v>2912</v>
      </c>
      <c r="G21" s="58">
        <f t="shared" si="1"/>
        <v>252</v>
      </c>
    </row>
    <row r="22" spans="1:7" ht="39" customHeight="1">
      <c r="A22" s="81">
        <v>9</v>
      </c>
      <c r="B22" s="97" t="s">
        <v>62</v>
      </c>
      <c r="C22" s="98"/>
      <c r="D22" s="37" t="s">
        <v>9</v>
      </c>
      <c r="E22" s="60">
        <v>9316</v>
      </c>
      <c r="F22" s="60">
        <f>F18-F19-F21</f>
        <v>9513.5</v>
      </c>
      <c r="G22" s="58">
        <f>F22-E22</f>
        <v>197.5</v>
      </c>
    </row>
    <row r="23" spans="1:7" ht="15">
      <c r="A23" s="82"/>
      <c r="B23" s="99" t="s">
        <v>2</v>
      </c>
      <c r="C23" s="100"/>
      <c r="D23" s="40" t="s">
        <v>9</v>
      </c>
      <c r="E23" s="61">
        <v>4079</v>
      </c>
      <c r="F23" s="61">
        <v>4109</v>
      </c>
      <c r="G23" s="58">
        <f t="shared" si="1"/>
        <v>30</v>
      </c>
    </row>
    <row r="24" spans="1:7" ht="15">
      <c r="A24" s="82"/>
      <c r="B24" s="99" t="s">
        <v>1</v>
      </c>
      <c r="C24" s="100"/>
      <c r="D24" s="40" t="s">
        <v>9</v>
      </c>
      <c r="E24" s="61">
        <v>87.8</v>
      </c>
      <c r="F24" s="61">
        <v>87.8</v>
      </c>
      <c r="G24" s="58">
        <f t="shared" si="1"/>
        <v>0</v>
      </c>
    </row>
    <row r="25" spans="1:7" ht="15">
      <c r="A25" s="83"/>
      <c r="B25" s="99" t="s">
        <v>3</v>
      </c>
      <c r="C25" s="100"/>
      <c r="D25" s="40" t="s">
        <v>9</v>
      </c>
      <c r="E25" s="61">
        <v>517</v>
      </c>
      <c r="F25" s="61">
        <v>517</v>
      </c>
      <c r="G25" s="58">
        <f t="shared" si="1"/>
        <v>0</v>
      </c>
    </row>
    <row r="26" spans="1:7" ht="20.25" customHeight="1">
      <c r="A26" s="37">
        <v>10</v>
      </c>
      <c r="B26" s="75" t="s">
        <v>17</v>
      </c>
      <c r="C26" s="76"/>
      <c r="D26" s="37" t="s">
        <v>9</v>
      </c>
      <c r="E26" s="57"/>
      <c r="F26" s="57"/>
      <c r="G26" s="58">
        <f t="shared" si="1"/>
        <v>0</v>
      </c>
    </row>
    <row r="27" spans="1:7" ht="20.25" customHeight="1">
      <c r="A27" s="37">
        <v>11</v>
      </c>
      <c r="B27" s="75" t="s">
        <v>18</v>
      </c>
      <c r="C27" s="76"/>
      <c r="D27" s="37" t="s">
        <v>19</v>
      </c>
      <c r="E27" s="46"/>
      <c r="F27" s="46"/>
      <c r="G27" s="58">
        <f t="shared" si="1"/>
        <v>0</v>
      </c>
    </row>
    <row r="28" spans="1:7" ht="20.25" customHeight="1">
      <c r="A28" s="37">
        <v>12</v>
      </c>
      <c r="B28" s="75" t="s">
        <v>63</v>
      </c>
      <c r="C28" s="76"/>
      <c r="D28" s="37" t="s">
        <v>9</v>
      </c>
      <c r="E28" s="62"/>
      <c r="F28" s="62"/>
      <c r="G28" s="58">
        <f t="shared" si="1"/>
        <v>0</v>
      </c>
    </row>
    <row r="29" spans="1:7" s="52" customFormat="1" ht="21.75" customHeight="1">
      <c r="A29" s="50">
        <v>13</v>
      </c>
      <c r="B29" s="101" t="s">
        <v>64</v>
      </c>
      <c r="C29" s="102"/>
      <c r="D29" s="37" t="s">
        <v>9</v>
      </c>
      <c r="E29" s="51">
        <v>-1000</v>
      </c>
      <c r="F29" s="51">
        <v>-763</v>
      </c>
      <c r="G29" s="58">
        <f t="shared" si="1"/>
        <v>237</v>
      </c>
    </row>
    <row r="30" spans="1:7" s="52" customFormat="1" ht="37.5" customHeight="1" hidden="1">
      <c r="A30" s="53"/>
      <c r="B30" s="103" t="s">
        <v>65</v>
      </c>
      <c r="C30" s="104"/>
      <c r="D30" s="104"/>
      <c r="E30" s="104"/>
      <c r="F30" s="104"/>
      <c r="G30" s="104"/>
    </row>
    <row r="31" spans="2:5" ht="27" customHeight="1">
      <c r="B31" s="54"/>
      <c r="C31" s="54"/>
      <c r="D31" s="54"/>
      <c r="E31" s="54"/>
    </row>
    <row r="32" spans="2:8" ht="15.75">
      <c r="B32" s="55" t="s">
        <v>73</v>
      </c>
      <c r="C32" s="55"/>
      <c r="E32" s="54" t="s">
        <v>4</v>
      </c>
      <c r="H32" s="35" t="s">
        <v>66</v>
      </c>
    </row>
    <row r="33" spans="2:5" ht="15.75">
      <c r="B33" s="55"/>
      <c r="C33" s="55"/>
      <c r="E33" s="54"/>
    </row>
    <row r="34" spans="2:5" ht="15.75">
      <c r="B34" s="55" t="s">
        <v>67</v>
      </c>
      <c r="C34" s="55"/>
      <c r="E34" s="54" t="s">
        <v>74</v>
      </c>
    </row>
    <row r="35" spans="2:5" ht="15.75">
      <c r="B35" s="54"/>
      <c r="C35" s="54"/>
      <c r="D35" s="54"/>
      <c r="E35" s="54"/>
    </row>
  </sheetData>
  <sheetProtection/>
  <mergeCells count="33">
    <mergeCell ref="B26:C26"/>
    <mergeCell ref="B27:C27"/>
    <mergeCell ref="B28:C28"/>
    <mergeCell ref="B29:C29"/>
    <mergeCell ref="B30:G30"/>
    <mergeCell ref="B18:C18"/>
    <mergeCell ref="A19:A20"/>
    <mergeCell ref="B19:C19"/>
    <mergeCell ref="B20:C20"/>
    <mergeCell ref="B21:C21"/>
    <mergeCell ref="A22:A25"/>
    <mergeCell ref="B22:C22"/>
    <mergeCell ref="B23:C23"/>
    <mergeCell ref="B24:C24"/>
    <mergeCell ref="B25:C25"/>
    <mergeCell ref="A12:A14"/>
    <mergeCell ref="B12:C12"/>
    <mergeCell ref="B13:C13"/>
    <mergeCell ref="B14:C14"/>
    <mergeCell ref="A15:A17"/>
    <mergeCell ref="B15:B17"/>
    <mergeCell ref="A7:A10"/>
    <mergeCell ref="B7:C7"/>
    <mergeCell ref="B8:C8"/>
    <mergeCell ref="B9:C9"/>
    <mergeCell ref="B10:C10"/>
    <mergeCell ref="B11:C11"/>
    <mergeCell ref="B2:C2"/>
    <mergeCell ref="A3:A5"/>
    <mergeCell ref="B3:C3"/>
    <mergeCell ref="B4:C4"/>
    <mergeCell ref="B5:C5"/>
    <mergeCell ref="B6:C6"/>
  </mergeCells>
  <printOptions/>
  <pageMargins left="0.75" right="0.53" top="1" bottom="0.46" header="0.5" footer="0.23"/>
  <pageSetup fitToHeight="1" fitToWidth="1" horizontalDpi="600" verticalDpi="600" orientation="portrait" paperSize="9" scale="91" r:id="rId4"/>
  <legacyDrawing r:id="rId3"/>
  <oleObjects>
    <oleObject progId="Word.Document.8" shapeId="1177631" r:id="rId1"/>
    <oleObject progId="Word.Document.8" shapeId="1177632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5"/>
  <sheetViews>
    <sheetView tabSelected="1" zoomScalePageLayoutView="0" workbookViewId="0" topLeftCell="A1">
      <selection activeCell="V7" sqref="V7"/>
    </sheetView>
  </sheetViews>
  <sheetFormatPr defaultColWidth="9.00390625" defaultRowHeight="12.75"/>
  <cols>
    <col min="1" max="1" width="4.875" style="34" customWidth="1"/>
    <col min="2" max="2" width="23.125" style="35" customWidth="1"/>
    <col min="3" max="3" width="21.625" style="35" customWidth="1"/>
    <col min="4" max="4" width="13.125" style="35" customWidth="1"/>
    <col min="5" max="5" width="12.625" style="35" customWidth="1"/>
    <col min="6" max="6" width="2.875" style="35" hidden="1" customWidth="1"/>
    <col min="7" max="13" width="0" style="35" hidden="1" customWidth="1"/>
    <col min="14" max="16384" width="9.125" style="35" customWidth="1"/>
  </cols>
  <sheetData>
    <row r="1" ht="68.25" customHeight="1"/>
    <row r="2" spans="1:6" ht="40.5" customHeight="1">
      <c r="A2" s="1" t="s">
        <v>0</v>
      </c>
      <c r="B2" s="72" t="s">
        <v>5</v>
      </c>
      <c r="C2" s="73"/>
      <c r="D2" s="3" t="s">
        <v>6</v>
      </c>
      <c r="E2" s="36" t="s">
        <v>81</v>
      </c>
      <c r="F2" s="3" t="s">
        <v>66</v>
      </c>
    </row>
    <row r="3" spans="1:6" s="39" customFormat="1" ht="20.25" customHeight="1">
      <c r="A3" s="74">
        <v>1</v>
      </c>
      <c r="B3" s="75" t="s">
        <v>8</v>
      </c>
      <c r="C3" s="76"/>
      <c r="D3" s="37" t="s">
        <v>9</v>
      </c>
      <c r="E3" s="38">
        <v>2017</v>
      </c>
      <c r="F3" s="56" t="e">
        <f>#REF!-E3</f>
        <v>#REF!</v>
      </c>
    </row>
    <row r="4" spans="1:17" s="42" customFormat="1" ht="15.75">
      <c r="A4" s="74"/>
      <c r="B4" s="77" t="s">
        <v>10</v>
      </c>
      <c r="C4" s="78"/>
      <c r="D4" s="40" t="s">
        <v>50</v>
      </c>
      <c r="E4" s="43">
        <v>27435</v>
      </c>
      <c r="F4" s="56" t="e">
        <f>#REF!-E4</f>
        <v>#REF!</v>
      </c>
      <c r="Q4" s="65" t="s">
        <v>80</v>
      </c>
    </row>
    <row r="5" spans="1:6" s="42" customFormat="1" ht="15.75">
      <c r="A5" s="74"/>
      <c r="B5" s="77" t="s">
        <v>51</v>
      </c>
      <c r="C5" s="78"/>
      <c r="D5" s="40" t="s">
        <v>9</v>
      </c>
      <c r="E5" s="43"/>
      <c r="F5" s="56" t="e">
        <f>#REF!-E5</f>
        <v>#REF!</v>
      </c>
    </row>
    <row r="6" spans="1:6" s="44" customFormat="1" ht="20.25" customHeight="1">
      <c r="A6" s="37">
        <v>2</v>
      </c>
      <c r="B6" s="79" t="s">
        <v>20</v>
      </c>
      <c r="C6" s="80"/>
      <c r="D6" s="37" t="s">
        <v>9</v>
      </c>
      <c r="E6" s="62">
        <v>37451</v>
      </c>
      <c r="F6" s="56" t="e">
        <f>#REF!-E6</f>
        <v>#REF!</v>
      </c>
    </row>
    <row r="7" spans="1:6" ht="35.25" customHeight="1">
      <c r="A7" s="81">
        <v>3</v>
      </c>
      <c r="B7" s="79" t="s">
        <v>70</v>
      </c>
      <c r="C7" s="80"/>
      <c r="D7" s="37" t="s">
        <v>9</v>
      </c>
      <c r="E7" s="62">
        <v>3728</v>
      </c>
      <c r="F7" s="56" t="e">
        <f>#REF!-E7</f>
        <v>#REF!</v>
      </c>
    </row>
    <row r="8" spans="1:6" ht="19.5" customHeight="1">
      <c r="A8" s="82"/>
      <c r="B8" s="84" t="s">
        <v>71</v>
      </c>
      <c r="C8" s="85"/>
      <c r="D8" s="40" t="s">
        <v>9</v>
      </c>
      <c r="E8" s="62">
        <v>105</v>
      </c>
      <c r="F8" s="56" t="e">
        <f>#REF!-E8</f>
        <v>#REF!</v>
      </c>
    </row>
    <row r="9" spans="1:6" ht="35.25" customHeight="1">
      <c r="A9" s="82"/>
      <c r="B9" s="84" t="s">
        <v>72</v>
      </c>
      <c r="C9" s="85"/>
      <c r="D9" s="40" t="s">
        <v>9</v>
      </c>
      <c r="E9" s="62">
        <v>0</v>
      </c>
      <c r="F9" s="56" t="e">
        <f>#REF!-E9</f>
        <v>#REF!</v>
      </c>
    </row>
    <row r="10" spans="1:6" s="45" customFormat="1" ht="19.5" customHeight="1">
      <c r="A10" s="83"/>
      <c r="B10" s="84" t="s">
        <v>75</v>
      </c>
      <c r="C10" s="85"/>
      <c r="D10" s="40" t="s">
        <v>9</v>
      </c>
      <c r="E10" s="43">
        <f>E7-E8-E9</f>
        <v>3623</v>
      </c>
      <c r="F10" s="58" t="e">
        <f>#REF!-E10</f>
        <v>#REF!</v>
      </c>
    </row>
    <row r="11" spans="1:6" s="39" customFormat="1" ht="20.25" customHeight="1">
      <c r="A11" s="37">
        <v>4</v>
      </c>
      <c r="B11" s="86" t="s">
        <v>52</v>
      </c>
      <c r="C11" s="87"/>
      <c r="D11" s="37" t="s">
        <v>9</v>
      </c>
      <c r="E11" s="38">
        <v>33721</v>
      </c>
      <c r="F11" s="58" t="e">
        <f>#REF!-E11</f>
        <v>#REF!</v>
      </c>
    </row>
    <row r="12" spans="1:6" ht="20.25" customHeight="1">
      <c r="A12" s="74">
        <v>5</v>
      </c>
      <c r="B12" s="79" t="s">
        <v>53</v>
      </c>
      <c r="C12" s="80"/>
      <c r="D12" s="37" t="s">
        <v>9</v>
      </c>
      <c r="E12" s="62">
        <v>17069</v>
      </c>
      <c r="F12" s="58" t="e">
        <f>#REF!-E12</f>
        <v>#REF!</v>
      </c>
    </row>
    <row r="13" spans="1:6" ht="20.25" customHeight="1">
      <c r="A13" s="88"/>
      <c r="B13" s="79" t="s">
        <v>54</v>
      </c>
      <c r="C13" s="80"/>
      <c r="D13" s="37" t="s">
        <v>9</v>
      </c>
      <c r="E13" s="62">
        <v>17260</v>
      </c>
      <c r="F13" s="58" t="e">
        <f>#REF!-E13</f>
        <v>#REF!</v>
      </c>
    </row>
    <row r="14" spans="1:6" ht="20.25" customHeight="1">
      <c r="A14" s="88"/>
      <c r="B14" s="89" t="s">
        <v>55</v>
      </c>
      <c r="C14" s="90"/>
      <c r="D14" s="37" t="s">
        <v>14</v>
      </c>
      <c r="E14" s="47">
        <f>E13/E12</f>
        <v>1.011189876384088</v>
      </c>
      <c r="F14" s="58">
        <v>15</v>
      </c>
    </row>
    <row r="15" spans="1:6" ht="1.5" customHeight="1">
      <c r="A15" s="91">
        <v>6</v>
      </c>
      <c r="B15" s="94" t="s">
        <v>58</v>
      </c>
      <c r="C15" s="49" t="s">
        <v>59</v>
      </c>
      <c r="D15" s="37" t="s">
        <v>9</v>
      </c>
      <c r="E15" s="38"/>
      <c r="F15" s="58" t="e">
        <f>#REF!-E15</f>
        <v>#REF!</v>
      </c>
    </row>
    <row r="16" spans="1:6" ht="20.25" customHeight="1" hidden="1">
      <c r="A16" s="92"/>
      <c r="B16" s="95"/>
      <c r="C16" s="37" t="s">
        <v>56</v>
      </c>
      <c r="D16" s="37" t="s">
        <v>9</v>
      </c>
      <c r="E16" s="60"/>
      <c r="F16" s="58" t="e">
        <f>#REF!-E16</f>
        <v>#REF!</v>
      </c>
    </row>
    <row r="17" spans="1:6" ht="16.5" customHeight="1" hidden="1">
      <c r="A17" s="93"/>
      <c r="B17" s="96"/>
      <c r="C17" s="37" t="s">
        <v>57</v>
      </c>
      <c r="D17" s="37" t="s">
        <v>9</v>
      </c>
      <c r="E17" s="60"/>
      <c r="F17" s="58" t="e">
        <f>#REF!-E17</f>
        <v>#REF!</v>
      </c>
    </row>
    <row r="18" spans="1:6" s="44" customFormat="1" ht="20.25" customHeight="1">
      <c r="A18" s="37">
        <v>6</v>
      </c>
      <c r="B18" s="79" t="s">
        <v>22</v>
      </c>
      <c r="C18" s="80"/>
      <c r="D18" s="37" t="s">
        <v>9</v>
      </c>
      <c r="E18" s="56">
        <v>15587</v>
      </c>
      <c r="F18" s="58" t="e">
        <f>#REF!-E18</f>
        <v>#REF!</v>
      </c>
    </row>
    <row r="19" spans="1:6" ht="20.25" customHeight="1">
      <c r="A19" s="74">
        <v>7</v>
      </c>
      <c r="B19" s="79" t="s">
        <v>23</v>
      </c>
      <c r="C19" s="80"/>
      <c r="D19" s="37" t="s">
        <v>9</v>
      </c>
      <c r="E19" s="57">
        <v>3586</v>
      </c>
      <c r="F19" s="58" t="e">
        <f>#REF!-E19</f>
        <v>#REF!</v>
      </c>
    </row>
    <row r="20" spans="1:6" ht="15">
      <c r="A20" s="88"/>
      <c r="B20" s="84" t="s">
        <v>60</v>
      </c>
      <c r="C20" s="85"/>
      <c r="D20" s="40" t="s">
        <v>9</v>
      </c>
      <c r="E20" s="59"/>
      <c r="F20" s="58" t="e">
        <f>#REF!-E20</f>
        <v>#REF!</v>
      </c>
    </row>
    <row r="21" spans="1:6" ht="20.25" customHeight="1">
      <c r="A21" s="48">
        <v>8</v>
      </c>
      <c r="B21" s="79" t="s">
        <v>61</v>
      </c>
      <c r="C21" s="80"/>
      <c r="D21" s="37" t="s">
        <v>9</v>
      </c>
      <c r="E21" s="57">
        <v>1342</v>
      </c>
      <c r="F21" s="58" t="e">
        <f>#REF!-E21</f>
        <v>#REF!</v>
      </c>
    </row>
    <row r="22" spans="1:6" ht="39" customHeight="1">
      <c r="A22" s="81">
        <v>9</v>
      </c>
      <c r="B22" s="97" t="s">
        <v>62</v>
      </c>
      <c r="C22" s="98"/>
      <c r="D22" s="37" t="s">
        <v>9</v>
      </c>
      <c r="E22" s="60">
        <f>E18-E19-E21</f>
        <v>10659</v>
      </c>
      <c r="F22" s="58" t="e">
        <f>#REF!-E22</f>
        <v>#REF!</v>
      </c>
    </row>
    <row r="23" spans="1:15" ht="15">
      <c r="A23" s="82"/>
      <c r="B23" s="99" t="s">
        <v>2</v>
      </c>
      <c r="C23" s="100"/>
      <c r="D23" s="40" t="s">
        <v>9</v>
      </c>
      <c r="E23" s="61">
        <v>4324</v>
      </c>
      <c r="F23" s="58" t="e">
        <f>#REF!-E23</f>
        <v>#REF!</v>
      </c>
      <c r="O23" s="35" t="s">
        <v>66</v>
      </c>
    </row>
    <row r="24" spans="1:6" ht="15">
      <c r="A24" s="82"/>
      <c r="B24" s="99" t="s">
        <v>1</v>
      </c>
      <c r="C24" s="100"/>
      <c r="D24" s="40" t="s">
        <v>9</v>
      </c>
      <c r="E24" s="61">
        <v>143</v>
      </c>
      <c r="F24" s="58" t="e">
        <f>#REF!-E24</f>
        <v>#REF!</v>
      </c>
    </row>
    <row r="25" spans="1:6" ht="15">
      <c r="A25" s="83"/>
      <c r="B25" s="99" t="s">
        <v>3</v>
      </c>
      <c r="C25" s="100"/>
      <c r="D25" s="40" t="s">
        <v>9</v>
      </c>
      <c r="E25" s="61">
        <v>703</v>
      </c>
      <c r="F25" s="58" t="e">
        <f>#REF!-E25</f>
        <v>#REF!</v>
      </c>
    </row>
    <row r="26" spans="1:6" ht="20.25" customHeight="1">
      <c r="A26" s="37">
        <v>10</v>
      </c>
      <c r="B26" s="75" t="s">
        <v>17</v>
      </c>
      <c r="C26" s="76"/>
      <c r="D26" s="37" t="s">
        <v>9</v>
      </c>
      <c r="E26" s="57"/>
      <c r="F26" s="58" t="e">
        <f>#REF!-E26</f>
        <v>#REF!</v>
      </c>
    </row>
    <row r="27" spans="1:6" ht="20.25" customHeight="1">
      <c r="A27" s="37">
        <v>11</v>
      </c>
      <c r="B27" s="75" t="s">
        <v>18</v>
      </c>
      <c r="C27" s="76"/>
      <c r="D27" s="37" t="s">
        <v>19</v>
      </c>
      <c r="E27" s="46"/>
      <c r="F27" s="58" t="e">
        <f>#REF!-E27</f>
        <v>#REF!</v>
      </c>
    </row>
    <row r="28" spans="1:6" ht="20.25" customHeight="1">
      <c r="A28" s="37">
        <v>12</v>
      </c>
      <c r="B28" s="75" t="s">
        <v>63</v>
      </c>
      <c r="C28" s="76"/>
      <c r="D28" s="37" t="s">
        <v>9</v>
      </c>
      <c r="E28" s="62"/>
      <c r="F28" s="58" t="e">
        <f>#REF!-E28</f>
        <v>#REF!</v>
      </c>
    </row>
    <row r="29" spans="1:6" s="52" customFormat="1" ht="21.75" customHeight="1">
      <c r="A29" s="50">
        <v>13</v>
      </c>
      <c r="B29" s="101" t="s">
        <v>64</v>
      </c>
      <c r="C29" s="102"/>
      <c r="D29" s="37" t="s">
        <v>9</v>
      </c>
      <c r="E29" s="51">
        <v>-5956.9</v>
      </c>
      <c r="F29" s="58" t="e">
        <f>#REF!-E29</f>
        <v>#REF!</v>
      </c>
    </row>
    <row r="30" spans="1:6" s="52" customFormat="1" ht="37.5" customHeight="1" hidden="1">
      <c r="A30" s="53"/>
      <c r="B30" s="103" t="s">
        <v>65</v>
      </c>
      <c r="C30" s="104"/>
      <c r="D30" s="104"/>
      <c r="E30" s="104"/>
      <c r="F30" s="104"/>
    </row>
    <row r="31" spans="2:5" ht="27" customHeight="1">
      <c r="B31" s="54" t="s">
        <v>82</v>
      </c>
      <c r="C31" s="54"/>
      <c r="D31" s="54"/>
      <c r="E31" s="54">
        <v>27958</v>
      </c>
    </row>
    <row r="32" spans="2:7" ht="28.5" customHeight="1">
      <c r="B32" s="55" t="s">
        <v>73</v>
      </c>
      <c r="C32" s="55"/>
      <c r="E32" s="54" t="s">
        <v>4</v>
      </c>
      <c r="G32" s="35" t="s">
        <v>66</v>
      </c>
    </row>
    <row r="33" spans="2:5" ht="15.75">
      <c r="B33" s="55"/>
      <c r="C33" s="55"/>
      <c r="E33" s="54"/>
    </row>
    <row r="34" spans="2:5" ht="15.75">
      <c r="B34" s="55" t="s">
        <v>67</v>
      </c>
      <c r="C34" s="55"/>
      <c r="E34" s="54" t="s">
        <v>74</v>
      </c>
    </row>
    <row r="35" spans="2:5" ht="15.75">
      <c r="B35" s="54"/>
      <c r="C35" s="54"/>
      <c r="D35" s="54"/>
      <c r="E35" s="54"/>
    </row>
  </sheetData>
  <sheetProtection/>
  <mergeCells count="33">
    <mergeCell ref="B2:C2"/>
    <mergeCell ref="A3:A5"/>
    <mergeCell ref="B3:C3"/>
    <mergeCell ref="B4:C4"/>
    <mergeCell ref="B5:C5"/>
    <mergeCell ref="B6:C6"/>
    <mergeCell ref="A7:A10"/>
    <mergeCell ref="B7:C7"/>
    <mergeCell ref="B8:C8"/>
    <mergeCell ref="B9:C9"/>
    <mergeCell ref="B10:C10"/>
    <mergeCell ref="B11:C11"/>
    <mergeCell ref="A12:A14"/>
    <mergeCell ref="B12:C12"/>
    <mergeCell ref="B13:C13"/>
    <mergeCell ref="B14:C14"/>
    <mergeCell ref="A15:A17"/>
    <mergeCell ref="B15:B17"/>
    <mergeCell ref="A19:A20"/>
    <mergeCell ref="B19:C19"/>
    <mergeCell ref="B20:C20"/>
    <mergeCell ref="B21:C21"/>
    <mergeCell ref="A22:A25"/>
    <mergeCell ref="B22:C22"/>
    <mergeCell ref="B23:C23"/>
    <mergeCell ref="B24:C24"/>
    <mergeCell ref="B25:C25"/>
    <mergeCell ref="B26:C26"/>
    <mergeCell ref="B27:C27"/>
    <mergeCell ref="B28:C28"/>
    <mergeCell ref="B29:C29"/>
    <mergeCell ref="B30:F30"/>
    <mergeCell ref="B18:C18"/>
  </mergeCells>
  <printOptions/>
  <pageMargins left="0.75" right="0.53" top="1" bottom="0.46" header="0.5" footer="0.23"/>
  <pageSetup fitToHeight="1" fitToWidth="1" horizontalDpi="600" verticalDpi="600" orientation="portrait" paperSize="9" scale="77" r:id="rId4"/>
  <legacyDrawing r:id="rId3"/>
  <oleObjects>
    <oleObject progId="Word.Document.8" shapeId="1230650" r:id="rId1"/>
    <oleObject progId="Word.Document.8" shapeId="123065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ГВК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Мамат</dc:creator>
  <cp:keywords/>
  <dc:description/>
  <cp:lastModifiedBy>Батыр_КМ</cp:lastModifiedBy>
  <cp:lastPrinted>2017-06-20T06:46:27Z</cp:lastPrinted>
  <dcterms:created xsi:type="dcterms:W3CDTF">2003-03-05T11:02:49Z</dcterms:created>
  <dcterms:modified xsi:type="dcterms:W3CDTF">2018-02-16T06:21:00Z</dcterms:modified>
  <cp:category/>
  <cp:version/>
  <cp:contentType/>
  <cp:contentStatus/>
</cp:coreProperties>
</file>